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tabRatio="603" activeTab="0"/>
  </bookViews>
  <sheets>
    <sheet name="Изм 2019 года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2019 года'!$5:$5</definedName>
    <definedName name="_xlnm.Print_Area" localSheetId="0">'Изм 2019 года'!$A$1:$I$34</definedName>
  </definedNames>
  <calcPr fullCalcOnLoad="1"/>
</workbook>
</file>

<file path=xl/sharedStrings.xml><?xml version="1.0" encoding="utf-8"?>
<sst xmlns="http://schemas.openxmlformats.org/spreadsheetml/2006/main" count="73" uniqueCount="54">
  <si>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</si>
  <si>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</si>
  <si>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</si>
  <si>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</si>
  <si>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</si>
  <si>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</si>
  <si>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</si>
  <si>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</si>
  <si>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</si>
  <si>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 xml:space="preserve">Утвержденные бюджетные ассигнования на 2020 год </t>
  </si>
  <si>
    <t>Изменения (увеличение (+), уменьшение (-))</t>
  </si>
  <si>
    <t>Сумма на 2020 год с учетом изменений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</si>
  <si>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</si>
  <si>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</si>
  <si>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</si>
  <si>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</si>
  <si>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</si>
  <si>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</si>
  <si>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</si>
  <si>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</si>
  <si>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 ") за счет средств областного бюджета</t>
  </si>
  <si>
    <t>06 0 R1 L5000</t>
  </si>
  <si>
    <t>Муниципальная программа "Развитие культуры города Обнинска"</t>
  </si>
  <si>
    <t>02 0 00 00000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</si>
  <si>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</si>
  <si>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</si>
  <si>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</si>
  <si>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</si>
  <si>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Социальное обеспечение и иные выплаты населению</t>
  </si>
  <si>
    <t>Публичные нормативные социальные выплаты гражданам</t>
  </si>
  <si>
    <t>Подпрограмма "Создание условий для развития системы образования города Обнинска"</t>
  </si>
  <si>
    <t>01 7 00 00000</t>
  </si>
  <si>
    <t>Создание и развитие на территории города Обнинска распределенного детского технологического парка</t>
  </si>
  <si>
    <t>01 7 06 10000</t>
  </si>
  <si>
    <t>Приложение №4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"___" _______ 2019 года № _____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</si>
  <si>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</si>
  <si>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 xml:space="preserve">Утвержденные бюджетные ассигнования на 2021 год </t>
  </si>
  <si>
    <t>Сумма на 2021 год с учетом изменений</t>
  </si>
  <si>
    <t>Подпрограмма "Развитие дошкольного образования на территории города Обнинска"</t>
  </si>
  <si>
    <t>Капитальные вложения в объекты государственной (муниципальной) собственности</t>
  </si>
  <si>
    <t>Бюджетные инвестиции</t>
  </si>
  <si>
    <t>01 1 00 00000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</si>
  <si>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</si>
  <si>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</si>
  <si>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Непрограммные направления расходов</t>
  </si>
  <si>
    <t>Прочие непрограммные направления расходов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</si>
  <si>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</si>
  <si>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Иные бюджетные ассигнования</t>
  </si>
  <si>
    <t>Специальные расходы</t>
  </si>
  <si>
    <t>70 0 00 00000</t>
  </si>
  <si>
    <t>70 9 00 00000</t>
  </si>
  <si>
    <t>70 9 00 19002</t>
  </si>
  <si>
    <t>600</t>
  </si>
  <si>
    <t>610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</si>
</sst>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4" fontId="8" fillId="0" borderId="27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/>
    </xf>
    <xf numFmtId="0" fontId="44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 wrapText="1"/>
    </xf>
    <xf numFmtId="49" fontId="8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justify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90" zoomScaleNormal="95" zoomScaleSheetLayoutView="90" zoomScalePageLayoutView="0" workbookViewId="0" topLeftCell="A1">
      <selection activeCell="D13" sqref="D13"/>
    </sheetView>
  </sheetViews>
  <sheetFormatPr defaultColWidth="8.875" defaultRowHeight="12.75"/>
  <cols>
    <col min="1" max="1" width="51.125" style="16" customWidth="1"/>
    <col min="2" max="2" width="16.875" style="2" customWidth="1"/>
    <col min="3" max="3" width="6.875" style="14" customWidth="1"/>
    <col min="4" max="4" width="19.375" style="14" customWidth="1"/>
    <col min="5" max="5" width="17.75390625" style="14" customWidth="1"/>
    <col min="6" max="6" width="19.125" style="14" customWidth="1"/>
    <col min="7" max="7" width="19.25390625" style="14" customWidth="1"/>
    <col min="8" max="8" width="17.625" style="14" customWidth="1"/>
    <col min="9" max="9" width="19.25390625" style="14" customWidth="1"/>
    <col min="10" max="16384" width="8.875" style="14" customWidth="1"/>
  </cols>
  <sheetData>
    <row r="1" spans="2:9" ht="76.5" customHeight="1">
      <c r="B1" s="29"/>
      <c r="C1" s="29"/>
      <c r="D1" s="30"/>
      <c r="G1" s="31" t="s">
        <v>34</v>
      </c>
      <c r="H1" s="31"/>
      <c r="I1" s="31"/>
    </row>
    <row r="3" spans="1:9" ht="69.75" customHeight="1">
      <c r="A3" s="32" t="s">
        <v>35</v>
      </c>
      <c r="B3" s="33"/>
      <c r="C3" s="34"/>
      <c r="D3" s="30"/>
      <c r="E3" s="30"/>
      <c r="F3" s="30"/>
      <c r="G3" s="30"/>
      <c r="H3" s="30"/>
      <c r="I3" s="30"/>
    </row>
    <row r="4" spans="1:9" ht="15.75">
      <c r="A4" s="5"/>
      <c r="B4" s="5"/>
      <c r="C4" s="5"/>
      <c r="D4" s="2"/>
      <c r="F4" s="2"/>
      <c r="G4" s="2"/>
      <c r="I4" s="2" t="s">
        <v>3</v>
      </c>
    </row>
    <row r="5" spans="1:9" s="15" customFormat="1" ht="57">
      <c r="A5" s="17" t="s">
        <v>6</v>
      </c>
      <c r="B5" s="4" t="s">
        <v>0</v>
      </c>
      <c r="C5" s="4" t="s">
        <v>1</v>
      </c>
      <c r="D5" s="3" t="s">
        <v>9</v>
      </c>
      <c r="E5" s="3" t="s">
        <v>10</v>
      </c>
      <c r="F5" s="3" t="s">
        <v>11</v>
      </c>
      <c r="G5" s="3" t="s">
        <v>36</v>
      </c>
      <c r="H5" s="3" t="s">
        <v>10</v>
      </c>
      <c r="I5" s="3" t="s">
        <v>37</v>
      </c>
    </row>
    <row r="6" spans="1:9" s="15" customFormat="1" ht="31.5">
      <c r="A6" s="24" t="s">
        <v>4</v>
      </c>
      <c r="B6" s="25" t="s">
        <v>2</v>
      </c>
      <c r="C6" s="25"/>
      <c r="D6" s="20">
        <v>1581709476</v>
      </c>
      <c r="E6" s="20">
        <f>SUM(E7,E11)</f>
        <v>16764340</v>
      </c>
      <c r="F6" s="19">
        <f aca="true" t="shared" si="0" ref="F6:F14">SUM(D6:E6)</f>
        <v>1598473816</v>
      </c>
      <c r="G6" s="20">
        <v>1726645346</v>
      </c>
      <c r="H6" s="20">
        <f>SUM(H7,H11)</f>
        <v>16197640</v>
      </c>
      <c r="I6" s="19">
        <f aca="true" t="shared" si="1" ref="I6:I14">SUM(G6:H6)</f>
        <v>1742842986</v>
      </c>
    </row>
    <row r="7" spans="1:9" s="15" customFormat="1" ht="31.5">
      <c r="A7" s="12" t="s">
        <v>38</v>
      </c>
      <c r="B7" s="1" t="s">
        <v>41</v>
      </c>
      <c r="C7" s="1"/>
      <c r="D7" s="18">
        <v>611026400</v>
      </c>
      <c r="E7" s="18">
        <f>E8</f>
        <v>6764340</v>
      </c>
      <c r="F7" s="21">
        <f t="shared" si="0"/>
        <v>617790740</v>
      </c>
      <c r="G7" s="18">
        <v>718846090</v>
      </c>
      <c r="H7" s="18">
        <f>H8</f>
        <v>16197640</v>
      </c>
      <c r="I7" s="21">
        <f t="shared" si="1"/>
        <v>735043730</v>
      </c>
    </row>
    <row r="8" spans="1:9" s="15" customFormat="1" ht="141.75">
      <c r="A8" s="11" t="s">
        <v>43</v>
      </c>
      <c r="B8" s="1" t="s">
        <v>42</v>
      </c>
      <c r="C8" s="1"/>
      <c r="D8" s="18">
        <f>D9</f>
        <v>79379060</v>
      </c>
      <c r="E8" s="18">
        <f>E9</f>
        <v>6764340</v>
      </c>
      <c r="F8" s="21">
        <f t="shared" si="0"/>
        <v>86143400</v>
      </c>
      <c r="G8" s="18">
        <f>G9</f>
        <v>164278750</v>
      </c>
      <c r="H8" s="18">
        <f>H9</f>
        <v>16197640</v>
      </c>
      <c r="I8" s="21">
        <f t="shared" si="1"/>
        <v>180476390</v>
      </c>
    </row>
    <row r="9" spans="1:9" s="15" customFormat="1" ht="47.25">
      <c r="A9" s="11" t="s">
        <v>39</v>
      </c>
      <c r="B9" s="1" t="s">
        <v>42</v>
      </c>
      <c r="C9" s="1">
        <v>400</v>
      </c>
      <c r="D9" s="18">
        <f>D10</f>
        <v>79379060</v>
      </c>
      <c r="E9" s="18">
        <f>E10</f>
        <v>6764340</v>
      </c>
      <c r="F9" s="21">
        <f t="shared" si="0"/>
        <v>86143400</v>
      </c>
      <c r="G9" s="18">
        <f>G10</f>
        <v>164278750</v>
      </c>
      <c r="H9" s="18">
        <f>H10</f>
        <v>16197640</v>
      </c>
      <c r="I9" s="21">
        <f t="shared" si="1"/>
        <v>180476390</v>
      </c>
    </row>
    <row r="10" spans="1:9" s="15" customFormat="1" ht="15.75">
      <c r="A10" s="11" t="s">
        <v>40</v>
      </c>
      <c r="B10" s="1" t="s">
        <v>42</v>
      </c>
      <c r="C10" s="1">
        <v>410</v>
      </c>
      <c r="D10" s="18">
        <v>79379060</v>
      </c>
      <c r="E10" s="18">
        <v>6764340</v>
      </c>
      <c r="F10" s="21">
        <f t="shared" si="0"/>
        <v>86143400</v>
      </c>
      <c r="G10" s="18">
        <v>164278750</v>
      </c>
      <c r="H10" s="18">
        <v>16197640</v>
      </c>
      <c r="I10" s="21">
        <f t="shared" si="1"/>
        <v>180476390</v>
      </c>
    </row>
    <row r="11" spans="1:9" ht="31.5">
      <c r="A11" s="12" t="s">
        <v>30</v>
      </c>
      <c r="B11" s="1" t="s">
        <v>31</v>
      </c>
      <c r="C11" s="1"/>
      <c r="D11" s="10">
        <v>76759080</v>
      </c>
      <c r="E11" s="10">
        <f>E12</f>
        <v>10000000</v>
      </c>
      <c r="F11" s="21">
        <f t="shared" si="0"/>
        <v>86759080</v>
      </c>
      <c r="G11" s="10">
        <v>80904080</v>
      </c>
      <c r="H11" s="10">
        <f>H12</f>
        <v>0</v>
      </c>
      <c r="I11" s="21">
        <f t="shared" si="1"/>
        <v>80904080</v>
      </c>
    </row>
    <row r="12" spans="1:9" ht="47.25">
      <c r="A12" s="12" t="s">
        <v>32</v>
      </c>
      <c r="B12" s="1" t="s">
        <v>33</v>
      </c>
      <c r="C12" s="1"/>
      <c r="D12" s="10">
        <f>D13</f>
        <v>0</v>
      </c>
      <c r="E12" s="10">
        <f>E13</f>
        <v>10000000</v>
      </c>
      <c r="F12" s="21">
        <f t="shared" si="0"/>
        <v>10000000</v>
      </c>
      <c r="G12" s="10">
        <f>G13</f>
        <v>0</v>
      </c>
      <c r="H12" s="10">
        <f>H13</f>
        <v>0</v>
      </c>
      <c r="I12" s="21">
        <f t="shared" si="1"/>
        <v>0</v>
      </c>
    </row>
    <row r="13" spans="1:9" ht="47.25">
      <c r="A13" s="11" t="s">
        <v>8</v>
      </c>
      <c r="B13" s="1" t="s">
        <v>33</v>
      </c>
      <c r="C13" s="1">
        <v>600</v>
      </c>
      <c r="D13" s="10">
        <f>D14</f>
        <v>0</v>
      </c>
      <c r="E13" s="10">
        <f>E14</f>
        <v>10000000</v>
      </c>
      <c r="F13" s="21">
        <f t="shared" si="0"/>
        <v>10000000</v>
      </c>
      <c r="G13" s="10">
        <f>G14</f>
        <v>0</v>
      </c>
      <c r="H13" s="10">
        <f>H14</f>
        <v>0</v>
      </c>
      <c r="I13" s="21">
        <f t="shared" si="1"/>
        <v>0</v>
      </c>
    </row>
    <row r="14" spans="1:9" ht="15.75">
      <c r="A14" s="11" t="s">
        <v>7</v>
      </c>
      <c r="B14" s="1" t="s">
        <v>33</v>
      </c>
      <c r="C14" s="1">
        <v>610</v>
      </c>
      <c r="D14" s="10"/>
      <c r="E14" s="10">
        <v>10000000</v>
      </c>
      <c r="F14" s="21">
        <f t="shared" si="0"/>
        <v>10000000</v>
      </c>
      <c r="G14" s="10"/>
      <c r="H14" s="10"/>
      <c r="I14" s="21">
        <f t="shared" si="1"/>
        <v>0</v>
      </c>
    </row>
    <row r="15" spans="1:9" s="15" customFormat="1" ht="31.5">
      <c r="A15" s="24" t="s">
        <v>22</v>
      </c>
      <c r="B15" s="25" t="s">
        <v>23</v>
      </c>
      <c r="C15" s="25"/>
      <c r="D15" s="20">
        <v>317599000</v>
      </c>
      <c r="E15" s="20">
        <f>E16</f>
        <v>288000</v>
      </c>
      <c r="F15" s="19">
        <f>SUM(D15:E15)</f>
        <v>317887000</v>
      </c>
      <c r="G15" s="20">
        <v>346456000</v>
      </c>
      <c r="H15" s="20">
        <f>H16</f>
        <v>420000</v>
      </c>
      <c r="I15" s="19">
        <f>SUM(G15:H15)</f>
        <v>346876000</v>
      </c>
    </row>
    <row r="16" spans="1:9" s="15" customFormat="1" ht="47.25">
      <c r="A16" s="11" t="s">
        <v>24</v>
      </c>
      <c r="B16" s="1" t="s">
        <v>25</v>
      </c>
      <c r="C16" s="1"/>
      <c r="D16" s="10">
        <v>39843000</v>
      </c>
      <c r="E16" s="10">
        <f>E17</f>
        <v>288000</v>
      </c>
      <c r="F16" s="21">
        <f>SUM(D16:E16)</f>
        <v>40131000</v>
      </c>
      <c r="G16" s="10">
        <v>43506000</v>
      </c>
      <c r="H16" s="10">
        <f>H17</f>
        <v>420000</v>
      </c>
      <c r="I16" s="21">
        <f>SUM(G16:H16)</f>
        <v>43926000</v>
      </c>
    </row>
    <row r="17" spans="1:9" s="15" customFormat="1" ht="47.25">
      <c r="A17" s="12" t="s">
        <v>26</v>
      </c>
      <c r="B17" s="1" t="s">
        <v>27</v>
      </c>
      <c r="C17" s="1"/>
      <c r="D17" s="10">
        <f>D18</f>
        <v>0</v>
      </c>
      <c r="E17" s="10">
        <f>E18</f>
        <v>288000</v>
      </c>
      <c r="F17" s="21">
        <f>SUM(D17:E17)</f>
        <v>288000</v>
      </c>
      <c r="G17" s="10">
        <f>G18</f>
        <v>0</v>
      </c>
      <c r="H17" s="10">
        <f>H18</f>
        <v>420000</v>
      </c>
      <c r="I17" s="21">
        <f>SUM(G17:H17)</f>
        <v>420000</v>
      </c>
    </row>
    <row r="18" spans="1:9" s="15" customFormat="1" ht="21" customHeight="1">
      <c r="A18" s="11" t="s">
        <v>28</v>
      </c>
      <c r="B18" s="1" t="s">
        <v>27</v>
      </c>
      <c r="C18" s="1">
        <v>300</v>
      </c>
      <c r="D18" s="10">
        <f>D19</f>
        <v>0</v>
      </c>
      <c r="E18" s="10">
        <f>E19</f>
        <v>288000</v>
      </c>
      <c r="F18" s="21">
        <f>SUM(D18:E18)</f>
        <v>288000</v>
      </c>
      <c r="G18" s="10">
        <f>G19</f>
        <v>0</v>
      </c>
      <c r="H18" s="10">
        <f>H19</f>
        <v>420000</v>
      </c>
      <c r="I18" s="21">
        <f>SUM(G18:H18)</f>
        <v>420000</v>
      </c>
    </row>
    <row r="19" spans="1:9" ht="31.5">
      <c r="A19" s="11" t="s">
        <v>29</v>
      </c>
      <c r="B19" s="1" t="s">
        <v>27</v>
      </c>
      <c r="C19" s="1">
        <v>310</v>
      </c>
      <c r="D19" s="10"/>
      <c r="E19" s="10">
        <v>288000</v>
      </c>
      <c r="F19" s="21">
        <f>SUM(D19:E19)</f>
        <v>288000</v>
      </c>
      <c r="G19" s="10"/>
      <c r="H19" s="10">
        <v>420000</v>
      </c>
      <c r="I19" s="21">
        <f>SUM(G19:H19)</f>
        <v>420000</v>
      </c>
    </row>
    <row r="20" spans="1:9" s="15" customFormat="1" ht="31.5">
      <c r="A20" s="24" t="s">
        <v>12</v>
      </c>
      <c r="B20" s="25" t="s">
        <v>13</v>
      </c>
      <c r="C20" s="25"/>
      <c r="D20" s="26">
        <v>342393000</v>
      </c>
      <c r="E20" s="26">
        <f>SUM(E21,E24)</f>
        <v>53551740</v>
      </c>
      <c r="F20" s="19">
        <f aca="true" t="shared" si="2" ref="F20:F26">SUM(D20:E20)</f>
        <v>395944740</v>
      </c>
      <c r="G20" s="26">
        <v>501627000</v>
      </c>
      <c r="H20" s="26">
        <f>SUM(H21,H24)</f>
        <v>13542515</v>
      </c>
      <c r="I20" s="19">
        <f aca="true" t="shared" si="3" ref="I20:I26">SUM(G20:H20)</f>
        <v>515169515</v>
      </c>
    </row>
    <row r="21" spans="1:9" s="15" customFormat="1" ht="31.5">
      <c r="A21" s="11" t="s">
        <v>14</v>
      </c>
      <c r="B21" s="1" t="s">
        <v>15</v>
      </c>
      <c r="C21" s="1"/>
      <c r="D21" s="18">
        <f>D22</f>
        <v>22000000</v>
      </c>
      <c r="E21" s="18">
        <f>E22</f>
        <v>-6144460</v>
      </c>
      <c r="F21" s="21">
        <f t="shared" si="2"/>
        <v>15855540</v>
      </c>
      <c r="G21" s="18">
        <f>G22</f>
        <v>37000000</v>
      </c>
      <c r="H21" s="18">
        <f>H22</f>
        <v>-4514185</v>
      </c>
      <c r="I21" s="21">
        <f t="shared" si="3"/>
        <v>32485815</v>
      </c>
    </row>
    <row r="22" spans="1:9" s="15" customFormat="1" ht="31.5">
      <c r="A22" s="22" t="s">
        <v>16</v>
      </c>
      <c r="B22" s="1" t="s">
        <v>15</v>
      </c>
      <c r="C22" s="23" t="s">
        <v>17</v>
      </c>
      <c r="D22" s="18">
        <f>D23</f>
        <v>22000000</v>
      </c>
      <c r="E22" s="18">
        <f>E23</f>
        <v>-6144460</v>
      </c>
      <c r="F22" s="21">
        <f t="shared" si="2"/>
        <v>15855540</v>
      </c>
      <c r="G22" s="18">
        <f>G23</f>
        <v>37000000</v>
      </c>
      <c r="H22" s="18">
        <f>H23</f>
        <v>-4514185</v>
      </c>
      <c r="I22" s="21">
        <f t="shared" si="3"/>
        <v>32485815</v>
      </c>
    </row>
    <row r="23" spans="1:9" s="15" customFormat="1" ht="47.25">
      <c r="A23" s="22" t="s">
        <v>18</v>
      </c>
      <c r="B23" s="1" t="s">
        <v>15</v>
      </c>
      <c r="C23" s="23" t="s">
        <v>19</v>
      </c>
      <c r="D23" s="18">
        <v>22000000</v>
      </c>
      <c r="E23" s="18">
        <v>-6144460</v>
      </c>
      <c r="F23" s="21">
        <f t="shared" si="2"/>
        <v>15855540</v>
      </c>
      <c r="G23" s="18">
        <v>37000000</v>
      </c>
      <c r="H23" s="18">
        <v>-4514185</v>
      </c>
      <c r="I23" s="21">
        <f t="shared" si="3"/>
        <v>32485815</v>
      </c>
    </row>
    <row r="24" spans="1:9" s="15" customFormat="1" ht="94.5">
      <c r="A24" s="22" t="s">
        <v>20</v>
      </c>
      <c r="B24" s="23" t="s">
        <v>21</v>
      </c>
      <c r="C24" s="1"/>
      <c r="D24" s="18">
        <f>D25</f>
        <v>0</v>
      </c>
      <c r="E24" s="18">
        <f>E25</f>
        <v>59696200</v>
      </c>
      <c r="F24" s="21">
        <f t="shared" si="2"/>
        <v>59696200</v>
      </c>
      <c r="G24" s="18">
        <f>G25</f>
        <v>0</v>
      </c>
      <c r="H24" s="18">
        <f>H25</f>
        <v>18056700</v>
      </c>
      <c r="I24" s="21">
        <f t="shared" si="3"/>
        <v>18056700</v>
      </c>
    </row>
    <row r="25" spans="1:9" s="15" customFormat="1" ht="31.5">
      <c r="A25" s="22" t="s">
        <v>16</v>
      </c>
      <c r="B25" s="23" t="s">
        <v>21</v>
      </c>
      <c r="C25" s="1">
        <v>200</v>
      </c>
      <c r="D25" s="18">
        <f>D26</f>
        <v>0</v>
      </c>
      <c r="E25" s="18">
        <f>E26</f>
        <v>59696200</v>
      </c>
      <c r="F25" s="21">
        <f t="shared" si="2"/>
        <v>59696200</v>
      </c>
      <c r="G25" s="18">
        <f>G26</f>
        <v>0</v>
      </c>
      <c r="H25" s="18">
        <f>H26</f>
        <v>18056700</v>
      </c>
      <c r="I25" s="21">
        <f t="shared" si="3"/>
        <v>18056700</v>
      </c>
    </row>
    <row r="26" spans="1:9" s="15" customFormat="1" ht="47.25">
      <c r="A26" s="22" t="s">
        <v>18</v>
      </c>
      <c r="B26" s="23" t="s">
        <v>21</v>
      </c>
      <c r="C26" s="1">
        <v>240</v>
      </c>
      <c r="D26" s="18"/>
      <c r="E26" s="18">
        <f>53551740+6144460</f>
        <v>59696200</v>
      </c>
      <c r="F26" s="21">
        <f t="shared" si="2"/>
        <v>59696200</v>
      </c>
      <c r="G26" s="18"/>
      <c r="H26" s="18">
        <f>13542515+4514185</f>
        <v>18056700</v>
      </c>
      <c r="I26" s="21">
        <f t="shared" si="3"/>
        <v>18056700</v>
      </c>
    </row>
    <row r="27" spans="1:9" s="15" customFormat="1" ht="16.5">
      <c r="A27" s="28" t="s">
        <v>44</v>
      </c>
      <c r="B27" s="25" t="s">
        <v>49</v>
      </c>
      <c r="C27" s="27"/>
      <c r="D27" s="20">
        <v>488004572</v>
      </c>
      <c r="E27" s="20">
        <f>E28</f>
        <v>0</v>
      </c>
      <c r="F27" s="20">
        <f aca="true" t="shared" si="4" ref="F27:F34">SUM(D27:E27)</f>
        <v>488004572</v>
      </c>
      <c r="G27" s="20">
        <v>502842603</v>
      </c>
      <c r="H27" s="20">
        <f>H28</f>
        <v>0</v>
      </c>
      <c r="I27" s="20">
        <f aca="true" t="shared" si="5" ref="I27:I34">SUM(G27:H27)</f>
        <v>502842603</v>
      </c>
    </row>
    <row r="28" spans="1:9" s="15" customFormat="1" ht="15.75">
      <c r="A28" s="11" t="s">
        <v>45</v>
      </c>
      <c r="B28" s="1" t="s">
        <v>50</v>
      </c>
      <c r="C28" s="1"/>
      <c r="D28" s="10">
        <v>42100000</v>
      </c>
      <c r="E28" s="10">
        <f>E29</f>
        <v>0</v>
      </c>
      <c r="F28" s="10">
        <f t="shared" si="4"/>
        <v>42100000</v>
      </c>
      <c r="G28" s="10">
        <v>42100000</v>
      </c>
      <c r="H28" s="10">
        <f>H29</f>
        <v>0</v>
      </c>
      <c r="I28" s="10">
        <f t="shared" si="5"/>
        <v>42100000</v>
      </c>
    </row>
    <row r="29" spans="1:9" s="15" customFormat="1" ht="94.5">
      <c r="A29" s="11" t="s">
        <v>46</v>
      </c>
      <c r="B29" s="1" t="s">
        <v>51</v>
      </c>
      <c r="C29" s="1"/>
      <c r="D29" s="10">
        <f>SUM(D30,D32)</f>
        <v>27000000</v>
      </c>
      <c r="E29" s="10">
        <f>SUM(E30,E32)</f>
        <v>0</v>
      </c>
      <c r="F29" s="10">
        <f t="shared" si="4"/>
        <v>27000000</v>
      </c>
      <c r="G29" s="10">
        <f>SUM(G30,G32)</f>
        <v>27000000</v>
      </c>
      <c r="H29" s="10">
        <f>SUM(H30,H32)</f>
        <v>0</v>
      </c>
      <c r="I29" s="10">
        <f t="shared" si="5"/>
        <v>27000000</v>
      </c>
    </row>
    <row r="30" spans="1:9" s="15" customFormat="1" ht="47.25">
      <c r="A30" s="11" t="s">
        <v>8</v>
      </c>
      <c r="B30" s="1" t="s">
        <v>51</v>
      </c>
      <c r="C30" s="23" t="s">
        <v>52</v>
      </c>
      <c r="D30" s="10">
        <f>D31</f>
        <v>0</v>
      </c>
      <c r="E30" s="10">
        <f>E31</f>
        <v>27000000</v>
      </c>
      <c r="F30" s="10">
        <f t="shared" si="4"/>
        <v>27000000</v>
      </c>
      <c r="G30" s="10">
        <f>G31</f>
        <v>0</v>
      </c>
      <c r="H30" s="10">
        <f>H31</f>
        <v>27000000</v>
      </c>
      <c r="I30" s="10">
        <f t="shared" si="5"/>
        <v>27000000</v>
      </c>
    </row>
    <row r="31" spans="1:9" s="15" customFormat="1" ht="15.75">
      <c r="A31" s="11" t="s">
        <v>7</v>
      </c>
      <c r="B31" s="1" t="s">
        <v>51</v>
      </c>
      <c r="C31" s="23" t="s">
        <v>53</v>
      </c>
      <c r="D31" s="10">
        <v>0</v>
      </c>
      <c r="E31" s="10">
        <v>27000000</v>
      </c>
      <c r="F31" s="10">
        <f t="shared" si="4"/>
        <v>27000000</v>
      </c>
      <c r="G31" s="10">
        <v>0</v>
      </c>
      <c r="H31" s="10">
        <v>27000000</v>
      </c>
      <c r="I31" s="10">
        <f t="shared" si="5"/>
        <v>27000000</v>
      </c>
    </row>
    <row r="32" spans="1:9" s="15" customFormat="1" ht="15.75">
      <c r="A32" s="22" t="s">
        <v>47</v>
      </c>
      <c r="B32" s="1" t="s">
        <v>51</v>
      </c>
      <c r="C32" s="1">
        <v>800</v>
      </c>
      <c r="D32" s="10">
        <f>D33</f>
        <v>27000000</v>
      </c>
      <c r="E32" s="10">
        <f>E33</f>
        <v>-27000000</v>
      </c>
      <c r="F32" s="21">
        <f t="shared" si="4"/>
        <v>0</v>
      </c>
      <c r="G32" s="10">
        <f>G33</f>
        <v>27000000</v>
      </c>
      <c r="H32" s="10">
        <f>H33</f>
        <v>-27000000</v>
      </c>
      <c r="I32" s="21">
        <f t="shared" si="5"/>
        <v>0</v>
      </c>
    </row>
    <row r="33" spans="1:9" s="15" customFormat="1" ht="15.75">
      <c r="A33" s="11" t="s">
        <v>48</v>
      </c>
      <c r="B33" s="1" t="s">
        <v>51</v>
      </c>
      <c r="C33" s="1">
        <v>880</v>
      </c>
      <c r="D33" s="10">
        <v>27000000</v>
      </c>
      <c r="E33" s="10">
        <v>-27000000</v>
      </c>
      <c r="F33" s="21">
        <f t="shared" si="4"/>
        <v>0</v>
      </c>
      <c r="G33" s="10">
        <v>27000000</v>
      </c>
      <c r="H33" s="10">
        <v>-27000000</v>
      </c>
      <c r="I33" s="21">
        <f t="shared" si="5"/>
        <v>0</v>
      </c>
    </row>
    <row r="34" spans="1:9" s="8" customFormat="1" ht="16.5">
      <c r="A34" s="6" t="s">
        <v>5</v>
      </c>
      <c r="B34" s="9"/>
      <c r="C34" s="7"/>
      <c r="D34" s="13">
        <v>4060476630.22</v>
      </c>
      <c r="E34" s="13">
        <f>SUM(E6,E15,E20)</f>
        <v>70604080</v>
      </c>
      <c r="F34" s="13">
        <f t="shared" si="4"/>
        <v>4131080710.22</v>
      </c>
      <c r="G34" s="13">
        <v>4349038656.22</v>
      </c>
      <c r="H34" s="13">
        <f>SUM(H6,H15,H20)</f>
        <v>30160155</v>
      </c>
      <c r="I34" s="13">
        <f t="shared" si="5"/>
        <v>4379198811.22</v>
      </c>
    </row>
  </sheetData>
  <sheetProtection/>
  <mergeCells count="3">
    <mergeCell ref="B1:D1"/>
    <mergeCell ref="G1:I1"/>
    <mergeCell ref="A3:I3"/>
  </mergeCells>
  <printOptions/>
  <pageMargins left="0.45" right="0.24" top="0.53" bottom="0.32" header="0.17" footer="0.16"/>
  <pageSetup firstPageNumber="44" useFirstPageNumber="1" fitToHeight="0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2019-04-15T11:18:07Z</cp:lastPrinted>
  <dcterms:created xsi:type="dcterms:W3CDTF">2014-07-22T10:08:58Z</dcterms:created>
  <dcterms:modified xsi:type="dcterms:W3CDTF">2019-04-15T11:18:10Z</dcterms:modified>
  <cp:category/>
  <cp:version/>
  <cp:contentType/>
  <cp:contentStatus/>
</cp:coreProperties>
</file>