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Изм 2020-2021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'Изм 2020-2021'!$5:$5</definedName>
    <definedName name="_xlnm.Print_Area" localSheetId="0">'Изм 2020-2021'!$A$1:$J$44</definedName>
  </definedNames>
  <calcPr fullCalcOnLoad="1"/>
</workbook>
</file>

<file path=xl/sharedStrings.xml><?xml version="1.0" encoding="utf-8"?>
<sst xmlns="http://schemas.openxmlformats.org/spreadsheetml/2006/main" count="123" uniqueCount="73">
  <si>
    <t>Целевая статья</t>
  </si>
  <si>
    <t>Вид расхо-дов</t>
  </si>
  <si>
    <t>01 0 00 00000</t>
  </si>
  <si>
    <t>(руб.)</t>
  </si>
  <si>
    <t>Муниципальная программа "Развитие системы образования города Обнинска"</t>
  </si>
  <si>
    <t>ВСЕГО</t>
  </si>
  <si>
    <t>Наименование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</si>
  <si>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</si>
  <si>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</si>
  <si>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Раздел, подраз-дел</t>
  </si>
  <si>
    <t xml:space="preserve">Утвержденные бюджетные ассигнования на 2020 год </t>
  </si>
  <si>
    <t>Изменения (увеличение (+), уменьшение (-))</t>
  </si>
  <si>
    <t>Сумма на 2020 год с учетом изменений</t>
  </si>
  <si>
    <t xml:space="preserve"> Национальная экономика</t>
  </si>
  <si>
    <t>0400</t>
  </si>
  <si>
    <t>Дорожное хозяйство (дорожные фонды)</t>
  </si>
  <si>
    <t>0409</t>
  </si>
  <si>
    <t>Муниципальная программа "Дорожное хозяйство города Обнинска"</t>
  </si>
  <si>
    <t>06 0 00 00000</t>
  </si>
  <si>
    <t>Выполнение комплекса работ по ремонту автомобильных дорог</t>
  </si>
  <si>
    <t>06 0 01 10000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</si>
  <si>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</si>
  <si>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</si>
  <si>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</si>
  <si>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</si>
  <si>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 ") за счет средств областного бюджета</t>
  </si>
  <si>
    <t>06 0 R1 L5000</t>
  </si>
  <si>
    <t>Социальная политика</t>
  </si>
  <si>
    <t>1000</t>
  </si>
  <si>
    <t>Другие вопросы в области социальной политики</t>
  </si>
  <si>
    <t>1006</t>
  </si>
  <si>
    <t>Муниципальная программа "Развитие культуры города Обнинска"</t>
  </si>
  <si>
    <t>02 0 00 00000</t>
  </si>
  <si>
    <t>Подпрограмма "Выполнение полномочий органов местного самоуправления города Обнинска в сфере культуры и искусства"</t>
  </si>
  <si>
    <t>02 5 00 00000</t>
  </si>
  <si>
    <t>Выплаты компенсации работникам муниципальных учреждений культуры за наем (поднаем) жилых помещений</t>
  </si>
  <si>
    <t>02 5 03 10000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</si>
  <si>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</si>
  <si>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</si>
  <si>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 Образование</t>
  </si>
  <si>
    <t>0700</t>
  </si>
  <si>
    <t>Подпрограмма "Создание условий для развития системы образования города Обнинска"</t>
  </si>
  <si>
    <t>01 7 00 00000</t>
  </si>
  <si>
    <t>Создание и развитие на территории города Обнинска распределенного детского технологического парка</t>
  </si>
  <si>
    <t>01 7 06 10000</t>
  </si>
  <si>
    <t>Изменения в Приложение № 5 "Распределение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2020 и 2021 годов"</t>
  </si>
  <si>
    <t>Общее образование</t>
  </si>
  <si>
    <t>0702</t>
  </si>
  <si>
    <t>Приложение №2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 от "___" _______ 2019 года № _____</t>
  </si>
  <si>
    <t xml:space="preserve">Утвержденные бюджетные ассигнования на 2021 год </t>
  </si>
  <si>
    <t>Сумма на 2021 год с учетом изменений</t>
  </si>
  <si>
    <t>Дошкольное образование</t>
  </si>
  <si>
    <t>Подпрограмма "Развитие дошкольного образования на территории города Обнинска"</t>
  </si>
  <si>
    <t>Капитальные вложения в объекты государственной (муниципальной) собственности</t>
  </si>
  <si>
    <t>Бюджетные инвестиции</t>
  </si>
  <si>
    <t>0701</t>
  </si>
  <si>
    <t>01 1 00 00000</t>
  </si>
  <si>
    <t>01 1 P2 52320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</si>
  <si>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</si>
  <si>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Общегосударственные вопросы</t>
  </si>
  <si>
    <t xml:space="preserve"> Другие общегосударственные вопросы</t>
  </si>
  <si>
    <t>Непрограммные направления расходов</t>
  </si>
  <si>
    <t>Прочие непрограммные направления расходов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</si>
  <si>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</si>
  <si>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0100</t>
  </si>
  <si>
    <t>0113</t>
  </si>
  <si>
    <t>70 0 00 00000</t>
  </si>
  <si>
    <t>70 9 00 00000</t>
  </si>
  <si>
    <t>70 9 00 19002</t>
  </si>
  <si>
    <t>600</t>
  </si>
  <si>
    <t>610</t>
  </si>
  <si>
    <t>Иные бюджетные ассигнования</t>
  </si>
  <si>
    <t>Специальные расходы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</si>
</sst>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2"/>
      <name val="Times New Roman"/>
      <family val="1"/>
    </font>
    <font>
      <sz val="12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33" fillId="6" borderId="0" applyNumberFormat="0" applyBorder="0" applyAlignment="0" applyProtection="0"/>
    <xf numFmtId="0" fontId="34" fillId="0" borderId="0">
      <alignment/>
      <protection/>
    </xf>
    <xf numFmtId="0" fontId="35" fillId="23" borderId="1" applyNumberFormat="0" applyAlignment="0" applyProtection="0"/>
    <xf numFmtId="0" fontId="21" fillId="24" borderId="2" applyNumberFormat="0" applyAlignment="0" applyProtection="0"/>
    <xf numFmtId="0" fontId="34" fillId="0" borderId="0">
      <alignment/>
      <protection/>
    </xf>
    <xf numFmtId="0" fontId="25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3" borderId="1" applyNumberFormat="0" applyAlignment="0" applyProtection="0"/>
    <xf numFmtId="0" fontId="39" fillId="0" borderId="6" applyNumberFormat="0" applyFill="0" applyAlignment="0" applyProtection="0"/>
    <xf numFmtId="0" fontId="23" fillId="12" borderId="0" applyNumberFormat="0" applyBorder="0" applyAlignment="0" applyProtection="0"/>
    <xf numFmtId="0" fontId="34" fillId="4" borderId="7" applyNumberFormat="0" applyFont="0" applyAlignment="0" applyProtection="0"/>
    <xf numFmtId="0" fontId="15" fillId="23" borderId="8" applyNumberFormat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34" fillId="0" borderId="0">
      <alignment/>
      <protection/>
    </xf>
    <xf numFmtId="0" fontId="27" fillId="0" borderId="0" applyNumberFormat="0" applyFill="0" applyBorder="0" applyAlignment="0" applyProtection="0"/>
    <xf numFmtId="0" fontId="40" fillId="25" borderId="0">
      <alignment/>
      <protection/>
    </xf>
    <xf numFmtId="0" fontId="40" fillId="0" borderId="0">
      <alignment wrapText="1"/>
      <protection/>
    </xf>
    <xf numFmtId="0" fontId="40" fillId="0" borderId="0">
      <alignment/>
      <protection/>
    </xf>
    <xf numFmtId="0" fontId="42" fillId="0" borderId="0">
      <alignment horizontal="center" wrapText="1"/>
      <protection/>
    </xf>
    <xf numFmtId="0" fontId="42" fillId="0" borderId="0">
      <alignment horizontal="center"/>
      <protection/>
    </xf>
    <xf numFmtId="0" fontId="40" fillId="0" borderId="0">
      <alignment horizontal="right"/>
      <protection/>
    </xf>
    <xf numFmtId="0" fontId="40" fillId="25" borderId="10">
      <alignment/>
      <protection/>
    </xf>
    <xf numFmtId="0" fontId="40" fillId="0" borderId="11">
      <alignment horizontal="center" vertical="center" wrapText="1"/>
      <protection/>
    </xf>
    <xf numFmtId="0" fontId="40" fillId="25" borderId="12">
      <alignment/>
      <protection/>
    </xf>
    <xf numFmtId="49" fontId="40" fillId="0" borderId="11">
      <alignment horizontal="left" vertical="top" wrapText="1" indent="2"/>
      <protection/>
    </xf>
    <xf numFmtId="49" fontId="40" fillId="0" borderId="11">
      <alignment horizontal="center" vertical="top" shrinkToFit="1"/>
      <protection/>
    </xf>
    <xf numFmtId="0" fontId="31" fillId="0" borderId="13">
      <alignment horizontal="left" wrapText="1"/>
      <protection/>
    </xf>
    <xf numFmtId="0" fontId="32" fillId="0" borderId="14">
      <alignment horizontal="left" wrapText="1" indent="2"/>
      <protection/>
    </xf>
    <xf numFmtId="0" fontId="31" fillId="0" borderId="15">
      <alignment horizontal="left" wrapText="1" indent="2"/>
      <protection/>
    </xf>
    <xf numFmtId="0" fontId="43" fillId="0" borderId="11">
      <alignment horizontal="left"/>
      <protection/>
    </xf>
    <xf numFmtId="4" fontId="43" fillId="4" borderId="11">
      <alignment horizontal="right" vertical="top" shrinkToFit="1"/>
      <protection/>
    </xf>
    <xf numFmtId="10" fontId="43" fillId="4" borderId="11">
      <alignment horizontal="right" vertical="top" shrinkToFit="1"/>
      <protection/>
    </xf>
    <xf numFmtId="0" fontId="40" fillId="25" borderId="16">
      <alignment/>
      <protection/>
    </xf>
    <xf numFmtId="0" fontId="40" fillId="0" borderId="0">
      <alignment horizontal="left" wrapText="1"/>
      <protection/>
    </xf>
    <xf numFmtId="0" fontId="43" fillId="0" borderId="11">
      <alignment vertical="top" wrapText="1"/>
      <protection/>
    </xf>
    <xf numFmtId="4" fontId="43" fillId="9" borderId="11">
      <alignment horizontal="right" vertical="top" shrinkToFit="1"/>
      <protection/>
    </xf>
    <xf numFmtId="49" fontId="31" fillId="0" borderId="17">
      <alignment horizontal="center" wrapText="1"/>
      <protection/>
    </xf>
    <xf numFmtId="49" fontId="31" fillId="0" borderId="18">
      <alignment horizontal="center" wrapText="1"/>
      <protection/>
    </xf>
    <xf numFmtId="49" fontId="31" fillId="0" borderId="19">
      <alignment horizontal="center"/>
      <protection/>
    </xf>
    <xf numFmtId="0" fontId="40" fillId="25" borderId="16">
      <alignment horizontal="center"/>
      <protection/>
    </xf>
    <xf numFmtId="0" fontId="40" fillId="25" borderId="16">
      <alignment horizontal="left"/>
      <protection/>
    </xf>
    <xf numFmtId="49" fontId="31" fillId="0" borderId="20">
      <alignment horizontal="center"/>
      <protection/>
    </xf>
    <xf numFmtId="49" fontId="31" fillId="0" borderId="21">
      <alignment horizontal="center"/>
      <protection/>
    </xf>
    <xf numFmtId="49" fontId="31" fillId="0" borderId="11">
      <alignment horizontal="center"/>
      <protection/>
    </xf>
    <xf numFmtId="49" fontId="32" fillId="0" borderId="11">
      <alignment horizontal="center"/>
      <protection/>
    </xf>
    <xf numFmtId="4" fontId="32" fillId="0" borderId="11">
      <alignment horizontal="right"/>
      <protection/>
    </xf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4" fillId="3" borderId="1" applyNumberFormat="0" applyAlignment="0" applyProtection="0"/>
    <xf numFmtId="0" fontId="15" fillId="25" borderId="8" applyNumberFormat="0" applyAlignment="0" applyProtection="0"/>
    <xf numFmtId="0" fontId="16" fillId="2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24" borderId="2" applyNumberFormat="0" applyAlignment="0" applyProtection="0"/>
    <xf numFmtId="0" fontId="22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26" fillId="0" borderId="26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2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9" fillId="0" borderId="27" xfId="0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8" fillId="0" borderId="27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27" xfId="0" applyFont="1" applyFill="1" applyBorder="1" applyAlignment="1">
      <alignment/>
    </xf>
    <xf numFmtId="4" fontId="3" fillId="0" borderId="27" xfId="0" applyNumberFormat="1" applyFont="1" applyFill="1" applyBorder="1" applyAlignment="1">
      <alignment wrapText="1"/>
    </xf>
    <xf numFmtId="0" fontId="3" fillId="0" borderId="27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wrapText="1"/>
    </xf>
    <xf numFmtId="4" fontId="8" fillId="0" borderId="27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4" fillId="0" borderId="2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" fontId="3" fillId="0" borderId="28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" fontId="4" fillId="0" borderId="27" xfId="0" applyNumberFormat="1" applyFont="1" applyFill="1" applyBorder="1" applyAlignment="1">
      <alignment/>
    </xf>
    <xf numFmtId="49" fontId="4" fillId="0" borderId="27" xfId="0" applyNumberFormat="1" applyFont="1" applyFill="1" applyBorder="1" applyAlignment="1">
      <alignment horizontal="left" wrapText="1"/>
    </xf>
    <xf numFmtId="49" fontId="4" fillId="0" borderId="27" xfId="0" applyNumberFormat="1" applyFont="1" applyFill="1" applyBorder="1" applyAlignment="1">
      <alignment horizontal="center" wrapText="1"/>
    </xf>
    <xf numFmtId="49" fontId="9" fillId="0" borderId="27" xfId="0" applyNumberFormat="1" applyFont="1" applyFill="1" applyBorder="1" applyAlignment="1">
      <alignment horizontal="center" wrapText="1"/>
    </xf>
    <xf numFmtId="4" fontId="4" fillId="0" borderId="27" xfId="0" applyNumberFormat="1" applyFont="1" applyFill="1" applyBorder="1" applyAlignment="1">
      <alignment wrapText="1"/>
    </xf>
    <xf numFmtId="49" fontId="44" fillId="0" borderId="27" xfId="0" applyNumberFormat="1" applyFont="1" applyFill="1" applyBorder="1" applyAlignment="1">
      <alignment horizontal="left" wrapText="1"/>
    </xf>
    <xf numFmtId="49" fontId="44" fillId="0" borderId="27" xfId="0" applyNumberFormat="1" applyFont="1" applyFill="1" applyBorder="1" applyAlignment="1">
      <alignment horizontal="center"/>
    </xf>
    <xf numFmtId="4" fontId="44" fillId="0" borderId="28" xfId="0" applyNumberFormat="1" applyFont="1" applyFill="1" applyBorder="1" applyAlignment="1">
      <alignment wrapText="1"/>
    </xf>
    <xf numFmtId="4" fontId="44" fillId="0" borderId="27" xfId="0" applyNumberFormat="1" applyFont="1" applyFill="1" applyBorder="1" applyAlignment="1">
      <alignment/>
    </xf>
    <xf numFmtId="49" fontId="3" fillId="0" borderId="27" xfId="0" applyNumberFormat="1" applyFont="1" applyFill="1" applyBorder="1" applyAlignment="1">
      <alignment horizontal="center"/>
    </xf>
    <xf numFmtId="4" fontId="3" fillId="0" borderId="27" xfId="0" applyNumberFormat="1" applyFont="1" applyFill="1" applyBorder="1" applyAlignment="1">
      <alignment/>
    </xf>
    <xf numFmtId="0" fontId="45" fillId="0" borderId="27" xfId="0" applyFont="1" applyFill="1" applyBorder="1" applyAlignment="1">
      <alignment horizontal="left" wrapText="1"/>
    </xf>
    <xf numFmtId="49" fontId="3" fillId="0" borderId="27" xfId="0" applyNumberFormat="1" applyFont="1" applyFill="1" applyBorder="1" applyAlignment="1">
      <alignment horizontal="center" wrapText="1"/>
    </xf>
    <xf numFmtId="49" fontId="44" fillId="0" borderId="27" xfId="0" applyNumberFormat="1" applyFont="1" applyFill="1" applyBorder="1" applyAlignment="1">
      <alignment horizontal="center" wrapText="1"/>
    </xf>
    <xf numFmtId="4" fontId="44" fillId="0" borderId="27" xfId="0" applyNumberFormat="1" applyFont="1" applyFill="1" applyBorder="1" applyAlignment="1">
      <alignment wrapText="1"/>
    </xf>
    <xf numFmtId="0" fontId="3" fillId="0" borderId="27" xfId="0" applyFont="1" applyFill="1" applyBorder="1" applyAlignment="1">
      <alignment horizontal="justify" wrapText="1"/>
    </xf>
    <xf numFmtId="49" fontId="8" fillId="0" borderId="27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11" fillId="0" borderId="0" xfId="0" applyFont="1" applyFill="1" applyAlignment="1">
      <alignment horizontal="left" wrapText="1"/>
    </xf>
    <xf numFmtId="0" fontId="29" fillId="0" borderId="0" xfId="0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0" fontId="5" fillId="0" borderId="0" xfId="0" applyFont="1" applyAlignment="1">
      <alignment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Followed Hyperlink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="95" zoomScaleNormal="95" zoomScaleSheetLayoutView="95" zoomScalePageLayoutView="0" workbookViewId="0" topLeftCell="A1">
      <selection activeCell="H27" sqref="H27"/>
    </sheetView>
  </sheetViews>
  <sheetFormatPr defaultColWidth="8.875" defaultRowHeight="12.75"/>
  <cols>
    <col min="1" max="1" width="53.00390625" style="16" customWidth="1"/>
    <col min="2" max="2" width="8.375" style="18" customWidth="1"/>
    <col min="3" max="3" width="16.875" style="2" customWidth="1"/>
    <col min="4" max="4" width="6.875" style="14" customWidth="1"/>
    <col min="5" max="6" width="17.875" style="14" customWidth="1"/>
    <col min="7" max="7" width="18.375" style="14" customWidth="1"/>
    <col min="8" max="9" width="17.625" style="14" customWidth="1"/>
    <col min="10" max="10" width="18.25390625" style="14" customWidth="1"/>
    <col min="11" max="16384" width="8.875" style="14" customWidth="1"/>
  </cols>
  <sheetData>
    <row r="1" spans="2:10" ht="76.5" customHeight="1">
      <c r="B1" s="38"/>
      <c r="C1" s="39"/>
      <c r="D1" s="39"/>
      <c r="E1" s="40"/>
      <c r="H1" s="41" t="s">
        <v>48</v>
      </c>
      <c r="I1" s="41"/>
      <c r="J1" s="41"/>
    </row>
    <row r="3" spans="1:10" ht="69.75" customHeight="1">
      <c r="A3" s="42" t="s">
        <v>45</v>
      </c>
      <c r="B3" s="43"/>
      <c r="C3" s="43"/>
      <c r="D3" s="44"/>
      <c r="E3" s="40"/>
      <c r="F3" s="40"/>
      <c r="G3" s="40"/>
      <c r="H3" s="40"/>
      <c r="I3" s="40"/>
      <c r="J3" s="40"/>
    </row>
    <row r="4" spans="1:10" ht="15.75">
      <c r="A4" s="5"/>
      <c r="B4" s="20"/>
      <c r="C4" s="5"/>
      <c r="D4" s="5"/>
      <c r="E4" s="2"/>
      <c r="G4" s="2"/>
      <c r="H4" s="2"/>
      <c r="J4" s="2" t="s">
        <v>3</v>
      </c>
    </row>
    <row r="5" spans="1:10" s="15" customFormat="1" ht="57">
      <c r="A5" s="17" t="s">
        <v>6</v>
      </c>
      <c r="B5" s="4" t="s">
        <v>9</v>
      </c>
      <c r="C5" s="4" t="s">
        <v>0</v>
      </c>
      <c r="D5" s="4" t="s">
        <v>1</v>
      </c>
      <c r="E5" s="3" t="s">
        <v>10</v>
      </c>
      <c r="F5" s="3" t="s">
        <v>11</v>
      </c>
      <c r="G5" s="3" t="s">
        <v>12</v>
      </c>
      <c r="H5" s="3" t="s">
        <v>49</v>
      </c>
      <c r="I5" s="3" t="s">
        <v>11</v>
      </c>
      <c r="J5" s="3" t="s">
        <v>50</v>
      </c>
    </row>
    <row r="6" spans="1:10" s="15" customFormat="1" ht="16.5">
      <c r="A6" s="22" t="s">
        <v>59</v>
      </c>
      <c r="B6" s="23" t="s">
        <v>64</v>
      </c>
      <c r="C6" s="37"/>
      <c r="D6" s="37"/>
      <c r="E6" s="25">
        <v>374685403</v>
      </c>
      <c r="F6" s="25">
        <f>F7</f>
        <v>0</v>
      </c>
      <c r="G6" s="25">
        <f aca="true" t="shared" si="0" ref="G6:G12">SUM(E6:F6)</f>
        <v>374685403</v>
      </c>
      <c r="H6" s="25">
        <v>392760203</v>
      </c>
      <c r="I6" s="25">
        <f>I7</f>
        <v>0</v>
      </c>
      <c r="J6" s="25">
        <f aca="true" t="shared" si="1" ref="J6:J12">SUM(H6:I6)</f>
        <v>392760203</v>
      </c>
    </row>
    <row r="7" spans="1:10" s="15" customFormat="1" ht="16.5">
      <c r="A7" s="26" t="s">
        <v>60</v>
      </c>
      <c r="B7" s="34" t="s">
        <v>65</v>
      </c>
      <c r="C7" s="37"/>
      <c r="D7" s="37"/>
      <c r="E7" s="35">
        <v>106284000</v>
      </c>
      <c r="F7" s="35">
        <f>F8</f>
        <v>0</v>
      </c>
      <c r="G7" s="35">
        <f t="shared" si="0"/>
        <v>106284000</v>
      </c>
      <c r="H7" s="35">
        <v>116930000</v>
      </c>
      <c r="I7" s="35">
        <f>I8</f>
        <v>0</v>
      </c>
      <c r="J7" s="35">
        <f t="shared" si="1"/>
        <v>116930000</v>
      </c>
    </row>
    <row r="8" spans="1:10" s="15" customFormat="1" ht="16.5">
      <c r="A8" s="36" t="s">
        <v>61</v>
      </c>
      <c r="B8" s="33" t="s">
        <v>65</v>
      </c>
      <c r="C8" s="1" t="s">
        <v>66</v>
      </c>
      <c r="D8" s="37"/>
      <c r="E8" s="10">
        <v>38770000</v>
      </c>
      <c r="F8" s="10">
        <f>F9</f>
        <v>0</v>
      </c>
      <c r="G8" s="10">
        <f t="shared" si="0"/>
        <v>38770000</v>
      </c>
      <c r="H8" s="10">
        <v>38920000</v>
      </c>
      <c r="I8" s="10">
        <f>I9</f>
        <v>0</v>
      </c>
      <c r="J8" s="10">
        <f t="shared" si="1"/>
        <v>38920000</v>
      </c>
    </row>
    <row r="9" spans="1:10" s="15" customFormat="1" ht="15.75">
      <c r="A9" s="11" t="s">
        <v>62</v>
      </c>
      <c r="B9" s="33" t="s">
        <v>65</v>
      </c>
      <c r="C9" s="1" t="s">
        <v>67</v>
      </c>
      <c r="D9" s="1"/>
      <c r="E9" s="10">
        <v>37000000</v>
      </c>
      <c r="F9" s="10">
        <f>F10</f>
        <v>0</v>
      </c>
      <c r="G9" s="10">
        <f t="shared" si="0"/>
        <v>37000000</v>
      </c>
      <c r="H9" s="10">
        <v>37000000</v>
      </c>
      <c r="I9" s="10">
        <f>I10</f>
        <v>0</v>
      </c>
      <c r="J9" s="10">
        <f t="shared" si="1"/>
        <v>37000000</v>
      </c>
    </row>
    <row r="10" spans="1:10" s="15" customFormat="1" ht="94.5">
      <c r="A10" s="11" t="s">
        <v>63</v>
      </c>
      <c r="B10" s="33" t="s">
        <v>65</v>
      </c>
      <c r="C10" s="1" t="s">
        <v>68</v>
      </c>
      <c r="D10" s="1"/>
      <c r="E10" s="10">
        <f>SUM(E11,E13)</f>
        <v>27000000</v>
      </c>
      <c r="F10" s="10">
        <f>SUM(F11,F13)</f>
        <v>0</v>
      </c>
      <c r="G10" s="10">
        <f t="shared" si="0"/>
        <v>27000000</v>
      </c>
      <c r="H10" s="10">
        <f>SUM(H11,H13)</f>
        <v>27000000</v>
      </c>
      <c r="I10" s="10">
        <f>SUM(I11,I13)</f>
        <v>0</v>
      </c>
      <c r="J10" s="10">
        <f t="shared" si="1"/>
        <v>27000000</v>
      </c>
    </row>
    <row r="11" spans="1:10" s="15" customFormat="1" ht="35.25" customHeight="1">
      <c r="A11" s="11" t="s">
        <v>8</v>
      </c>
      <c r="B11" s="33" t="s">
        <v>65</v>
      </c>
      <c r="C11" s="1" t="s">
        <v>68</v>
      </c>
      <c r="D11" s="33" t="s">
        <v>69</v>
      </c>
      <c r="E11" s="10">
        <f>E12</f>
        <v>0</v>
      </c>
      <c r="F11" s="10">
        <f>F12</f>
        <v>27000000</v>
      </c>
      <c r="G11" s="10">
        <f t="shared" si="0"/>
        <v>27000000</v>
      </c>
      <c r="H11" s="10">
        <f>H12</f>
        <v>0</v>
      </c>
      <c r="I11" s="10">
        <f>I12</f>
        <v>27000000</v>
      </c>
      <c r="J11" s="10">
        <f t="shared" si="1"/>
        <v>27000000</v>
      </c>
    </row>
    <row r="12" spans="1:10" s="15" customFormat="1" ht="15.75">
      <c r="A12" s="11" t="s">
        <v>7</v>
      </c>
      <c r="B12" s="33" t="s">
        <v>65</v>
      </c>
      <c r="C12" s="1" t="s">
        <v>68</v>
      </c>
      <c r="D12" s="33" t="s">
        <v>70</v>
      </c>
      <c r="E12" s="10">
        <v>0</v>
      </c>
      <c r="F12" s="10">
        <v>27000000</v>
      </c>
      <c r="G12" s="10">
        <f t="shared" si="0"/>
        <v>27000000</v>
      </c>
      <c r="H12" s="10">
        <v>0</v>
      </c>
      <c r="I12" s="10">
        <v>27000000</v>
      </c>
      <c r="J12" s="10">
        <f t="shared" si="1"/>
        <v>27000000</v>
      </c>
    </row>
    <row r="13" spans="1:10" s="15" customFormat="1" ht="15.75">
      <c r="A13" s="32" t="s">
        <v>71</v>
      </c>
      <c r="B13" s="33" t="s">
        <v>65</v>
      </c>
      <c r="C13" s="1" t="s">
        <v>68</v>
      </c>
      <c r="D13" s="1">
        <v>800</v>
      </c>
      <c r="E13" s="10">
        <f>E14</f>
        <v>27000000</v>
      </c>
      <c r="F13" s="10">
        <f>F14</f>
        <v>-27000000</v>
      </c>
      <c r="G13" s="31">
        <f>SUM(E13:F13)</f>
        <v>0</v>
      </c>
      <c r="H13" s="10">
        <f>H14</f>
        <v>27000000</v>
      </c>
      <c r="I13" s="10">
        <f>I14</f>
        <v>-27000000</v>
      </c>
      <c r="J13" s="31">
        <f>SUM(H13:I13)</f>
        <v>0</v>
      </c>
    </row>
    <row r="14" spans="1:10" s="15" customFormat="1" ht="15.75">
      <c r="A14" s="11" t="s">
        <v>72</v>
      </c>
      <c r="B14" s="33" t="s">
        <v>65</v>
      </c>
      <c r="C14" s="1" t="s">
        <v>68</v>
      </c>
      <c r="D14" s="1">
        <v>880</v>
      </c>
      <c r="E14" s="10">
        <v>27000000</v>
      </c>
      <c r="F14" s="10">
        <v>-27000000</v>
      </c>
      <c r="G14" s="31">
        <f>SUM(E14:F14)</f>
        <v>0</v>
      </c>
      <c r="H14" s="10">
        <v>27000000</v>
      </c>
      <c r="I14" s="10">
        <v>-27000000</v>
      </c>
      <c r="J14" s="31">
        <f>SUM(H14:I14)</f>
        <v>0</v>
      </c>
    </row>
    <row r="15" spans="1:10" s="15" customFormat="1" ht="15.75">
      <c r="A15" s="22" t="s">
        <v>13</v>
      </c>
      <c r="B15" s="23" t="s">
        <v>14</v>
      </c>
      <c r="C15" s="24"/>
      <c r="D15" s="24"/>
      <c r="E15" s="25">
        <v>406391085.22</v>
      </c>
      <c r="F15" s="25">
        <f>F16</f>
        <v>53551740</v>
      </c>
      <c r="G15" s="21">
        <f aca="true" t="shared" si="2" ref="G15:G44">SUM(E15:F15)</f>
        <v>459942825.22</v>
      </c>
      <c r="H15" s="25">
        <v>572075085.22</v>
      </c>
      <c r="I15" s="25">
        <f>I16</f>
        <v>13542515</v>
      </c>
      <c r="J15" s="21">
        <f>SUM(H15:I15)</f>
        <v>585617600.22</v>
      </c>
    </row>
    <row r="16" spans="1:10" s="15" customFormat="1" ht="15.75">
      <c r="A16" s="26" t="s">
        <v>15</v>
      </c>
      <c r="B16" s="27" t="s">
        <v>16</v>
      </c>
      <c r="C16" s="24"/>
      <c r="D16" s="24"/>
      <c r="E16" s="28">
        <v>342693000</v>
      </c>
      <c r="F16" s="28">
        <f>F17</f>
        <v>53551740</v>
      </c>
      <c r="G16" s="29">
        <f t="shared" si="2"/>
        <v>396244740</v>
      </c>
      <c r="H16" s="28">
        <v>502227000</v>
      </c>
      <c r="I16" s="28">
        <f>I17</f>
        <v>13542515</v>
      </c>
      <c r="J16" s="29">
        <f>SUM(H16:I16)</f>
        <v>515769515</v>
      </c>
    </row>
    <row r="17" spans="1:10" s="15" customFormat="1" ht="31.5">
      <c r="A17" s="11" t="s">
        <v>17</v>
      </c>
      <c r="B17" s="30" t="s">
        <v>16</v>
      </c>
      <c r="C17" s="1" t="s">
        <v>18</v>
      </c>
      <c r="D17" s="1"/>
      <c r="E17" s="19">
        <v>342393000</v>
      </c>
      <c r="F17" s="19">
        <f>SUM(F18,F21)</f>
        <v>53551740</v>
      </c>
      <c r="G17" s="31">
        <f t="shared" si="2"/>
        <v>395944740</v>
      </c>
      <c r="H17" s="19">
        <v>501627000</v>
      </c>
      <c r="I17" s="19">
        <f>SUM(I18,I21)</f>
        <v>13542515</v>
      </c>
      <c r="J17" s="31">
        <f aca="true" t="shared" si="3" ref="J17:J44">SUM(H17:I17)</f>
        <v>515169515</v>
      </c>
    </row>
    <row r="18" spans="1:10" s="15" customFormat="1" ht="31.5">
      <c r="A18" s="11" t="s">
        <v>19</v>
      </c>
      <c r="B18" s="30" t="s">
        <v>16</v>
      </c>
      <c r="C18" s="1" t="s">
        <v>20</v>
      </c>
      <c r="D18" s="1"/>
      <c r="E18" s="19">
        <f>E19</f>
        <v>22000000</v>
      </c>
      <c r="F18" s="19">
        <f>F19</f>
        <v>-6144460</v>
      </c>
      <c r="G18" s="31">
        <f t="shared" si="2"/>
        <v>15855540</v>
      </c>
      <c r="H18" s="19">
        <f>H19</f>
        <v>37000000</v>
      </c>
      <c r="I18" s="19">
        <f>I19</f>
        <v>-4514185</v>
      </c>
      <c r="J18" s="31">
        <f t="shared" si="3"/>
        <v>32485815</v>
      </c>
    </row>
    <row r="19" spans="1:10" s="15" customFormat="1" ht="31.5">
      <c r="A19" s="32" t="s">
        <v>21</v>
      </c>
      <c r="B19" s="30" t="s">
        <v>16</v>
      </c>
      <c r="C19" s="1" t="s">
        <v>20</v>
      </c>
      <c r="D19" s="33" t="s">
        <v>22</v>
      </c>
      <c r="E19" s="19">
        <f>E20</f>
        <v>22000000</v>
      </c>
      <c r="F19" s="19">
        <f>F20</f>
        <v>-6144460</v>
      </c>
      <c r="G19" s="31">
        <f t="shared" si="2"/>
        <v>15855540</v>
      </c>
      <c r="H19" s="19">
        <f>H20</f>
        <v>37000000</v>
      </c>
      <c r="I19" s="19">
        <f>I20</f>
        <v>-4514185</v>
      </c>
      <c r="J19" s="31">
        <f t="shared" si="3"/>
        <v>32485815</v>
      </c>
    </row>
    <row r="20" spans="1:10" s="15" customFormat="1" ht="31.5" customHeight="1">
      <c r="A20" s="32" t="s">
        <v>23</v>
      </c>
      <c r="B20" s="30" t="s">
        <v>16</v>
      </c>
      <c r="C20" s="1" t="s">
        <v>20</v>
      </c>
      <c r="D20" s="33" t="s">
        <v>24</v>
      </c>
      <c r="E20" s="19">
        <v>22000000</v>
      </c>
      <c r="F20" s="19">
        <v>-6144460</v>
      </c>
      <c r="G20" s="31">
        <f t="shared" si="2"/>
        <v>15855540</v>
      </c>
      <c r="H20" s="19">
        <v>37000000</v>
      </c>
      <c r="I20" s="19">
        <v>-4514185</v>
      </c>
      <c r="J20" s="31">
        <f t="shared" si="3"/>
        <v>32485815</v>
      </c>
    </row>
    <row r="21" spans="1:10" s="15" customFormat="1" ht="94.5">
      <c r="A21" s="32" t="s">
        <v>25</v>
      </c>
      <c r="B21" s="30" t="s">
        <v>16</v>
      </c>
      <c r="C21" s="33" t="s">
        <v>26</v>
      </c>
      <c r="D21" s="1"/>
      <c r="E21" s="19">
        <f>E22</f>
        <v>0</v>
      </c>
      <c r="F21" s="19">
        <f>F22</f>
        <v>59696200</v>
      </c>
      <c r="G21" s="31">
        <f t="shared" si="2"/>
        <v>59696200</v>
      </c>
      <c r="H21" s="19">
        <f>H22</f>
        <v>0</v>
      </c>
      <c r="I21" s="19">
        <f>I22</f>
        <v>18056700</v>
      </c>
      <c r="J21" s="31">
        <f t="shared" si="3"/>
        <v>18056700</v>
      </c>
    </row>
    <row r="22" spans="1:10" s="15" customFormat="1" ht="31.5">
      <c r="A22" s="32" t="s">
        <v>21</v>
      </c>
      <c r="B22" s="30" t="s">
        <v>16</v>
      </c>
      <c r="C22" s="33" t="s">
        <v>26</v>
      </c>
      <c r="D22" s="1">
        <v>200</v>
      </c>
      <c r="E22" s="19">
        <f>E23</f>
        <v>0</v>
      </c>
      <c r="F22" s="19">
        <f>F23</f>
        <v>59696200</v>
      </c>
      <c r="G22" s="31">
        <f t="shared" si="2"/>
        <v>59696200</v>
      </c>
      <c r="H22" s="19">
        <f>H23</f>
        <v>0</v>
      </c>
      <c r="I22" s="19">
        <f>I23</f>
        <v>18056700</v>
      </c>
      <c r="J22" s="31">
        <f t="shared" si="3"/>
        <v>18056700</v>
      </c>
    </row>
    <row r="23" spans="1:10" s="15" customFormat="1" ht="34.5" customHeight="1">
      <c r="A23" s="32" t="s">
        <v>23</v>
      </c>
      <c r="B23" s="30" t="s">
        <v>16</v>
      </c>
      <c r="C23" s="33" t="s">
        <v>26</v>
      </c>
      <c r="D23" s="1">
        <v>240</v>
      </c>
      <c r="E23" s="19"/>
      <c r="F23" s="19">
        <f>53551740+6144460</f>
        <v>59696200</v>
      </c>
      <c r="G23" s="31">
        <f t="shared" si="2"/>
        <v>59696200</v>
      </c>
      <c r="H23" s="19"/>
      <c r="I23" s="19">
        <f>13542515+4514185</f>
        <v>18056700</v>
      </c>
      <c r="J23" s="31">
        <f t="shared" si="3"/>
        <v>18056700</v>
      </c>
    </row>
    <row r="24" spans="1:10" ht="15.75">
      <c r="A24" s="22" t="s">
        <v>39</v>
      </c>
      <c r="B24" s="23" t="s">
        <v>40</v>
      </c>
      <c r="C24" s="1"/>
      <c r="D24" s="1"/>
      <c r="E24" s="25">
        <v>1658024396</v>
      </c>
      <c r="F24" s="25">
        <f>SUM(F25,F31)</f>
        <v>16764340</v>
      </c>
      <c r="G24" s="21">
        <f aca="true" t="shared" si="4" ref="G24:G36">SUM(E24:F24)</f>
        <v>1674788736</v>
      </c>
      <c r="H24" s="25">
        <v>1812616266</v>
      </c>
      <c r="I24" s="25">
        <f>SUM(I25,I31)</f>
        <v>16197640</v>
      </c>
      <c r="J24" s="21">
        <f aca="true" t="shared" si="5" ref="J24:J36">SUM(H24:I24)</f>
        <v>1828813906</v>
      </c>
    </row>
    <row r="25" spans="1:10" ht="15.75">
      <c r="A25" s="26" t="s">
        <v>51</v>
      </c>
      <c r="B25" s="34" t="s">
        <v>55</v>
      </c>
      <c r="C25" s="24"/>
      <c r="D25" s="1"/>
      <c r="E25" s="28">
        <v>609826400</v>
      </c>
      <c r="F25" s="28">
        <f aca="true" t="shared" si="6" ref="E25:F29">F26</f>
        <v>6764340</v>
      </c>
      <c r="G25" s="29">
        <f t="shared" si="4"/>
        <v>616590740</v>
      </c>
      <c r="H25" s="28">
        <v>717646090</v>
      </c>
      <c r="I25" s="28">
        <f aca="true" t="shared" si="7" ref="H25:I29">I26</f>
        <v>16197640</v>
      </c>
      <c r="J25" s="29">
        <f t="shared" si="5"/>
        <v>733843730</v>
      </c>
    </row>
    <row r="26" spans="1:10" ht="31.5">
      <c r="A26" s="11" t="s">
        <v>4</v>
      </c>
      <c r="B26" s="33" t="s">
        <v>55</v>
      </c>
      <c r="C26" s="1" t="s">
        <v>2</v>
      </c>
      <c r="D26" s="1"/>
      <c r="E26" s="19">
        <v>609026400</v>
      </c>
      <c r="F26" s="19">
        <f t="shared" si="6"/>
        <v>6764340</v>
      </c>
      <c r="G26" s="31">
        <f t="shared" si="4"/>
        <v>615790740</v>
      </c>
      <c r="H26" s="19">
        <v>716846090</v>
      </c>
      <c r="I26" s="19">
        <f t="shared" si="7"/>
        <v>16197640</v>
      </c>
      <c r="J26" s="31">
        <f t="shared" si="5"/>
        <v>733043730</v>
      </c>
    </row>
    <row r="27" spans="1:10" ht="31.5">
      <c r="A27" s="12" t="s">
        <v>52</v>
      </c>
      <c r="B27" s="33" t="s">
        <v>55</v>
      </c>
      <c r="C27" s="1" t="s">
        <v>56</v>
      </c>
      <c r="D27" s="1"/>
      <c r="E27" s="19">
        <v>609026400</v>
      </c>
      <c r="F27" s="19">
        <f t="shared" si="6"/>
        <v>6764340</v>
      </c>
      <c r="G27" s="31">
        <f>SUM(E27:F27)</f>
        <v>615790740</v>
      </c>
      <c r="H27" s="19">
        <v>716846090</v>
      </c>
      <c r="I27" s="19">
        <f t="shared" si="7"/>
        <v>16197640</v>
      </c>
      <c r="J27" s="31">
        <f t="shared" si="5"/>
        <v>733043730</v>
      </c>
    </row>
    <row r="28" spans="1:10" ht="129" customHeight="1">
      <c r="A28" s="11" t="s">
        <v>58</v>
      </c>
      <c r="B28" s="33" t="s">
        <v>55</v>
      </c>
      <c r="C28" s="1" t="s">
        <v>57</v>
      </c>
      <c r="D28" s="1"/>
      <c r="E28" s="19">
        <f t="shared" si="6"/>
        <v>79379060</v>
      </c>
      <c r="F28" s="19">
        <f t="shared" si="6"/>
        <v>6764340</v>
      </c>
      <c r="G28" s="31">
        <f t="shared" si="4"/>
        <v>86143400</v>
      </c>
      <c r="H28" s="19">
        <f t="shared" si="7"/>
        <v>164278750</v>
      </c>
      <c r="I28" s="19">
        <f t="shared" si="7"/>
        <v>16197640</v>
      </c>
      <c r="J28" s="31">
        <f t="shared" si="5"/>
        <v>180476390</v>
      </c>
    </row>
    <row r="29" spans="1:10" ht="31.5">
      <c r="A29" s="11" t="s">
        <v>53</v>
      </c>
      <c r="B29" s="33" t="s">
        <v>55</v>
      </c>
      <c r="C29" s="1" t="s">
        <v>57</v>
      </c>
      <c r="D29" s="1">
        <v>400</v>
      </c>
      <c r="E29" s="19">
        <f t="shared" si="6"/>
        <v>79379060</v>
      </c>
      <c r="F29" s="19">
        <f t="shared" si="6"/>
        <v>6764340</v>
      </c>
      <c r="G29" s="31">
        <f t="shared" si="4"/>
        <v>86143400</v>
      </c>
      <c r="H29" s="19">
        <f t="shared" si="7"/>
        <v>164278750</v>
      </c>
      <c r="I29" s="19">
        <f t="shared" si="7"/>
        <v>16197640</v>
      </c>
      <c r="J29" s="31">
        <f t="shared" si="5"/>
        <v>180476390</v>
      </c>
    </row>
    <row r="30" spans="1:10" ht="15.75">
      <c r="A30" s="11" t="s">
        <v>54</v>
      </c>
      <c r="B30" s="33" t="s">
        <v>55</v>
      </c>
      <c r="C30" s="1" t="s">
        <v>57</v>
      </c>
      <c r="D30" s="1">
        <v>410</v>
      </c>
      <c r="E30" s="19">
        <v>79379060</v>
      </c>
      <c r="F30" s="19">
        <v>6764340</v>
      </c>
      <c r="G30" s="31">
        <f t="shared" si="4"/>
        <v>86143400</v>
      </c>
      <c r="H30" s="19">
        <v>164278750</v>
      </c>
      <c r="I30" s="19">
        <v>16197640</v>
      </c>
      <c r="J30" s="31">
        <f t="shared" si="5"/>
        <v>180476390</v>
      </c>
    </row>
    <row r="31" spans="1:10" ht="15.75">
      <c r="A31" s="26" t="s">
        <v>46</v>
      </c>
      <c r="B31" s="34" t="s">
        <v>47</v>
      </c>
      <c r="C31" s="1"/>
      <c r="D31" s="1"/>
      <c r="E31" s="35">
        <v>812819600</v>
      </c>
      <c r="F31" s="35">
        <f>F32</f>
        <v>10000000</v>
      </c>
      <c r="G31" s="29">
        <f t="shared" si="4"/>
        <v>822819600</v>
      </c>
      <c r="H31" s="35">
        <v>841919600</v>
      </c>
      <c r="I31" s="35">
        <f>I32</f>
        <v>0</v>
      </c>
      <c r="J31" s="29">
        <f t="shared" si="5"/>
        <v>841919600</v>
      </c>
    </row>
    <row r="32" spans="1:10" ht="31.5">
      <c r="A32" s="11" t="s">
        <v>4</v>
      </c>
      <c r="B32" s="33" t="s">
        <v>47</v>
      </c>
      <c r="C32" s="1" t="s">
        <v>2</v>
      </c>
      <c r="D32" s="1"/>
      <c r="E32" s="10">
        <v>812819600</v>
      </c>
      <c r="F32" s="10">
        <f>F33</f>
        <v>10000000</v>
      </c>
      <c r="G32" s="31">
        <f t="shared" si="4"/>
        <v>822819600</v>
      </c>
      <c r="H32" s="10">
        <v>841919600</v>
      </c>
      <c r="I32" s="10">
        <f>I33</f>
        <v>0</v>
      </c>
      <c r="J32" s="31">
        <f t="shared" si="5"/>
        <v>841919600</v>
      </c>
    </row>
    <row r="33" spans="1:10" ht="31.5">
      <c r="A33" s="12" t="s">
        <v>41</v>
      </c>
      <c r="B33" s="33" t="s">
        <v>47</v>
      </c>
      <c r="C33" s="1" t="s">
        <v>42</v>
      </c>
      <c r="D33" s="1"/>
      <c r="E33" s="10"/>
      <c r="F33" s="10">
        <f>F34</f>
        <v>10000000</v>
      </c>
      <c r="G33" s="31">
        <f t="shared" si="4"/>
        <v>10000000</v>
      </c>
      <c r="H33" s="10"/>
      <c r="I33" s="10">
        <f>I34</f>
        <v>0</v>
      </c>
      <c r="J33" s="31">
        <f t="shared" si="5"/>
        <v>0</v>
      </c>
    </row>
    <row r="34" spans="1:10" ht="31.5" customHeight="1">
      <c r="A34" s="12" t="s">
        <v>43</v>
      </c>
      <c r="B34" s="33" t="s">
        <v>47</v>
      </c>
      <c r="C34" s="1" t="s">
        <v>44</v>
      </c>
      <c r="D34" s="1"/>
      <c r="E34" s="10">
        <f>E35</f>
        <v>0</v>
      </c>
      <c r="F34" s="10">
        <f>F35</f>
        <v>10000000</v>
      </c>
      <c r="G34" s="31">
        <f t="shared" si="4"/>
        <v>10000000</v>
      </c>
      <c r="H34" s="10">
        <f>H35</f>
        <v>0</v>
      </c>
      <c r="I34" s="10">
        <f>I35</f>
        <v>0</v>
      </c>
      <c r="J34" s="31">
        <f t="shared" si="5"/>
        <v>0</v>
      </c>
    </row>
    <row r="35" spans="1:10" ht="31.5" customHeight="1">
      <c r="A35" s="11" t="s">
        <v>8</v>
      </c>
      <c r="B35" s="33" t="s">
        <v>47</v>
      </c>
      <c r="C35" s="1" t="s">
        <v>44</v>
      </c>
      <c r="D35" s="1">
        <v>600</v>
      </c>
      <c r="E35" s="10">
        <f>E36</f>
        <v>0</v>
      </c>
      <c r="F35" s="10">
        <f>F36</f>
        <v>10000000</v>
      </c>
      <c r="G35" s="31">
        <f t="shared" si="4"/>
        <v>10000000</v>
      </c>
      <c r="H35" s="10">
        <f>H36</f>
        <v>0</v>
      </c>
      <c r="I35" s="10">
        <f>I36</f>
        <v>0</v>
      </c>
      <c r="J35" s="31">
        <f t="shared" si="5"/>
        <v>0</v>
      </c>
    </row>
    <row r="36" spans="1:10" ht="15.75">
      <c r="A36" s="11" t="s">
        <v>7</v>
      </c>
      <c r="B36" s="33" t="s">
        <v>47</v>
      </c>
      <c r="C36" s="1" t="s">
        <v>44</v>
      </c>
      <c r="D36" s="1">
        <v>610</v>
      </c>
      <c r="E36" s="10"/>
      <c r="F36" s="10">
        <v>10000000</v>
      </c>
      <c r="G36" s="31">
        <f t="shared" si="4"/>
        <v>10000000</v>
      </c>
      <c r="H36" s="10"/>
      <c r="I36" s="10"/>
      <c r="J36" s="31">
        <f t="shared" si="5"/>
        <v>0</v>
      </c>
    </row>
    <row r="37" spans="1:10" s="15" customFormat="1" ht="15.75">
      <c r="A37" s="22" t="s">
        <v>27</v>
      </c>
      <c r="B37" s="23" t="s">
        <v>28</v>
      </c>
      <c r="C37" s="1"/>
      <c r="D37" s="24"/>
      <c r="E37" s="25">
        <v>752963182</v>
      </c>
      <c r="F37" s="25">
        <f aca="true" t="shared" si="8" ref="F37:F42">F38</f>
        <v>288000</v>
      </c>
      <c r="G37" s="21">
        <f t="shared" si="2"/>
        <v>753251182</v>
      </c>
      <c r="H37" s="25">
        <v>762119307</v>
      </c>
      <c r="I37" s="25">
        <f aca="true" t="shared" si="9" ref="I37:I42">I38</f>
        <v>420000</v>
      </c>
      <c r="J37" s="21">
        <f t="shared" si="3"/>
        <v>762539307</v>
      </c>
    </row>
    <row r="38" spans="1:10" s="15" customFormat="1" ht="15.75">
      <c r="A38" s="26" t="s">
        <v>29</v>
      </c>
      <c r="B38" s="34" t="s">
        <v>30</v>
      </c>
      <c r="C38" s="1"/>
      <c r="D38" s="24"/>
      <c r="E38" s="35">
        <v>38285992</v>
      </c>
      <c r="F38" s="35">
        <f t="shared" si="8"/>
        <v>288000</v>
      </c>
      <c r="G38" s="29">
        <f t="shared" si="2"/>
        <v>38573992</v>
      </c>
      <c r="H38" s="35">
        <v>38440992</v>
      </c>
      <c r="I38" s="35">
        <f t="shared" si="9"/>
        <v>420000</v>
      </c>
      <c r="J38" s="29">
        <f t="shared" si="3"/>
        <v>38860992</v>
      </c>
    </row>
    <row r="39" spans="1:10" ht="31.5">
      <c r="A39" s="11" t="s">
        <v>31</v>
      </c>
      <c r="B39" s="33" t="s">
        <v>30</v>
      </c>
      <c r="C39" s="1" t="s">
        <v>32</v>
      </c>
      <c r="D39" s="1"/>
      <c r="E39" s="10">
        <f>E40</f>
        <v>0</v>
      </c>
      <c r="F39" s="10">
        <f t="shared" si="8"/>
        <v>288000</v>
      </c>
      <c r="G39" s="31">
        <f t="shared" si="2"/>
        <v>288000</v>
      </c>
      <c r="H39" s="10">
        <f>H40</f>
        <v>0</v>
      </c>
      <c r="I39" s="10">
        <f t="shared" si="9"/>
        <v>420000</v>
      </c>
      <c r="J39" s="31">
        <f t="shared" si="3"/>
        <v>420000</v>
      </c>
    </row>
    <row r="40" spans="1:10" s="15" customFormat="1" ht="47.25">
      <c r="A40" s="11" t="s">
        <v>33</v>
      </c>
      <c r="B40" s="33" t="s">
        <v>30</v>
      </c>
      <c r="C40" s="1" t="s">
        <v>34</v>
      </c>
      <c r="D40" s="1"/>
      <c r="E40" s="10">
        <f>E41</f>
        <v>0</v>
      </c>
      <c r="F40" s="10">
        <f t="shared" si="8"/>
        <v>288000</v>
      </c>
      <c r="G40" s="31">
        <f t="shared" si="2"/>
        <v>288000</v>
      </c>
      <c r="H40" s="10">
        <f>H41</f>
        <v>0</v>
      </c>
      <c r="I40" s="10">
        <f t="shared" si="9"/>
        <v>420000</v>
      </c>
      <c r="J40" s="31">
        <f t="shared" si="3"/>
        <v>420000</v>
      </c>
    </row>
    <row r="41" spans="1:10" s="15" customFormat="1" ht="47.25">
      <c r="A41" s="12" t="s">
        <v>35</v>
      </c>
      <c r="B41" s="33" t="s">
        <v>30</v>
      </c>
      <c r="C41" s="1" t="s">
        <v>36</v>
      </c>
      <c r="D41" s="1"/>
      <c r="E41" s="10">
        <f>E42</f>
        <v>0</v>
      </c>
      <c r="F41" s="10">
        <f t="shared" si="8"/>
        <v>288000</v>
      </c>
      <c r="G41" s="31">
        <f t="shared" si="2"/>
        <v>288000</v>
      </c>
      <c r="H41" s="10">
        <f>H42</f>
        <v>0</v>
      </c>
      <c r="I41" s="10">
        <f t="shared" si="9"/>
        <v>420000</v>
      </c>
      <c r="J41" s="31">
        <f t="shared" si="3"/>
        <v>420000</v>
      </c>
    </row>
    <row r="42" spans="1:10" s="15" customFormat="1" ht="21" customHeight="1">
      <c r="A42" s="11" t="s">
        <v>37</v>
      </c>
      <c r="B42" s="33" t="s">
        <v>30</v>
      </c>
      <c r="C42" s="1" t="s">
        <v>36</v>
      </c>
      <c r="D42" s="1">
        <v>300</v>
      </c>
      <c r="E42" s="10">
        <f>E43</f>
        <v>0</v>
      </c>
      <c r="F42" s="10">
        <f t="shared" si="8"/>
        <v>288000</v>
      </c>
      <c r="G42" s="31">
        <f t="shared" si="2"/>
        <v>288000</v>
      </c>
      <c r="H42" s="10">
        <f>H43</f>
        <v>0</v>
      </c>
      <c r="I42" s="10">
        <f t="shared" si="9"/>
        <v>420000</v>
      </c>
      <c r="J42" s="31">
        <f t="shared" si="3"/>
        <v>420000</v>
      </c>
    </row>
    <row r="43" spans="1:10" ht="31.5">
      <c r="A43" s="11" t="s">
        <v>38</v>
      </c>
      <c r="B43" s="33" t="s">
        <v>30</v>
      </c>
      <c r="C43" s="1" t="s">
        <v>36</v>
      </c>
      <c r="D43" s="1">
        <v>310</v>
      </c>
      <c r="E43" s="10"/>
      <c r="F43" s="10">
        <v>288000</v>
      </c>
      <c r="G43" s="31">
        <f t="shared" si="2"/>
        <v>288000</v>
      </c>
      <c r="H43" s="10"/>
      <c r="I43" s="10">
        <v>420000</v>
      </c>
      <c r="J43" s="31">
        <f t="shared" si="3"/>
        <v>420000</v>
      </c>
    </row>
    <row r="44" spans="1:10" s="8" customFormat="1" ht="16.5">
      <c r="A44" s="6" t="s">
        <v>5</v>
      </c>
      <c r="B44" s="7"/>
      <c r="C44" s="9"/>
      <c r="D44" s="7"/>
      <c r="E44" s="13">
        <v>4060476630.22</v>
      </c>
      <c r="F44" s="13">
        <f>SUM(F15,F24,F37)</f>
        <v>70604080</v>
      </c>
      <c r="G44" s="13">
        <f t="shared" si="2"/>
        <v>4131080710.22</v>
      </c>
      <c r="H44" s="13">
        <v>4349038656.22</v>
      </c>
      <c r="I44" s="13">
        <f>SUM(I15,I24,I37)</f>
        <v>30160155</v>
      </c>
      <c r="J44" s="13">
        <f t="shared" si="3"/>
        <v>4379198811.22</v>
      </c>
    </row>
  </sheetData>
  <sheetProtection/>
  <mergeCells count="3">
    <mergeCell ref="B1:E1"/>
    <mergeCell ref="H1:J1"/>
    <mergeCell ref="A3:J3"/>
  </mergeCells>
  <printOptions/>
  <pageMargins left="0.57" right="0.39" top="0.51" bottom="0.32" header="0.17" footer="0.16"/>
  <pageSetup firstPageNumber="24" useFirstPageNumber="1" fitToHeight="0" fitToWidth="1" horizontalDpi="600" verticalDpi="600" orientation="landscape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2019-04-15T11:16:00Z</cp:lastPrinted>
  <dcterms:created xsi:type="dcterms:W3CDTF">2014-07-22T10:08:58Z</dcterms:created>
  <dcterms:modified xsi:type="dcterms:W3CDTF">2019-04-15T11:16:07Z</dcterms:modified>
  <cp:category/>
  <cp:version/>
  <cp:contentType/>
  <cp:contentStatus/>
</cp:coreProperties>
</file>