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 2023" sheetId="1" r:id="rId1"/>
  </sheets>
  <definedNames>
    <definedName name="_xlnm.Print_Area" localSheetId="0">'Расходы 2023'!$A$1:$H$52</definedName>
    <definedName name="_xlnm.Print_Titles" localSheetId="0">'Расходы 2023'!$7:$7</definedName>
    <definedName name="_Date_">#REF!</definedName>
    <definedName name="_Otchet_Period_Source__AT_ObjectName">#REF!</definedName>
    <definedName name="_Period_">#REF!</definedName>
    <definedName name="Excel_BuiltIn_Print_Area" localSheetId="0">'Расходы 2023'!$A$3:$E$52</definedName>
    <definedName name="Excel_BuiltIn_Print_Titles" localSheetId="0">'Расходы 2023'!$7:$7</definedName>
  </definedNames>
  <calcPr fullCalcOnLoad="1"/>
</workbook>
</file>

<file path=xl/sharedStrings.xml><?xml version="1.0" encoding="utf-8"?>
<sst xmlns="http://schemas.openxmlformats.org/spreadsheetml/2006/main" count="177" uniqueCount="70">
  <si>
    <t xml:space="preserve">Приложение №3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</si>
  <si>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____________№_____________</t>
  </si>
  <si>
    <t>Изменения в приложение №6 «Ведомственная структура расходов бюджета города Обнинска на 2023 год»</t>
  </si>
  <si>
    <t>(рублей)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</si>
  <si>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</si>
  <si>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</si>
  <si>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</si>
  <si>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</si>
  <si>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</si>
  <si>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</si>
  <si>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</si>
  <si>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</si>
  <si>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</si>
  <si>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</si>
  <si>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</si>
  <si>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</si>
  <si>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</si>
  <si>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</si>
  <si>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</si>
  <si>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</si>
  <si>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</si>
  <si>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</si>
  <si>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</si>
  <si>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</si>
  <si>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</si>
  <si>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</si>
  <si>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</si>
  <si>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</si>
  <si>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</si>
  <si>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Содержание улично-дорожной сети города, инженерных сооружений и объектов ливневой канализации</t>
  </si>
  <si>
    <t>06 0 04 10000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</si>
  <si>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</si>
  <si>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</si>
  <si>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</si>
  <si>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</si>
  <si>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</si>
  <si>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</si>
  <si>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</si>
  <si>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</si>
  <si>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</si>
  <si>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</si>
  <si>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</si>
  <si>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</si>
  <si>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</si>
  <si>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</si>
  <si>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</si>
  <si>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</si>
  <si>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</si>
  <si>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</si>
  <si>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>Образование</t>
  </si>
  <si>
    <t>0700</t>
  </si>
  <si>
    <t xml:space="preserve">Молодежная политика </t>
  </si>
  <si>
    <t>0707</t>
  </si>
  <si>
    <t>Муниципальная программа "Молодежь города Обнинска"</t>
  </si>
  <si>
    <t>840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</si>
  <si>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</si>
  <si>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</si>
  <si>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</si>
  <si>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Управление общего образования Администрации города Обнинска</t>
  </si>
  <si>
    <t>849</t>
  </si>
  <si>
    <t xml:space="preserve"> Образование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</si>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</sst>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0" borderId="0">
      <alignment/>
      <protection/>
    </xf>
    <xf numFmtId="164" fontId="6" fillId="16" borderId="1" applyNumberFormat="0" applyAlignment="0" applyProtection="0"/>
    <xf numFmtId="164" fontId="7" fillId="17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8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8" borderId="0" applyNumberFormat="0" applyBorder="0" applyAlignment="0" applyProtection="0"/>
    <xf numFmtId="164" fontId="0" fillId="4" borderId="7" applyNumberFormat="0" applyAlignment="0" applyProtection="0"/>
    <xf numFmtId="164" fontId="16" fillId="16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9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9" borderId="10">
      <alignment/>
      <protection/>
    </xf>
    <xf numFmtId="164" fontId="17" fillId="0" borderId="11">
      <alignment horizontal="center" vertical="center" wrapText="1"/>
      <protection/>
    </xf>
    <xf numFmtId="164" fontId="17" fillId="19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19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19" borderId="16">
      <alignment horizontal="center"/>
      <protection/>
    </xf>
    <xf numFmtId="164" fontId="17" fillId="19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24" fillId="0" borderId="11">
      <alignment vertical="top" wrapText="1"/>
      <protection/>
    </xf>
  </cellStyleXfs>
  <cellXfs count="60">
    <xf numFmtId="164" fontId="0" fillId="0" borderId="0" xfId="0" applyAlignment="1">
      <alignment/>
    </xf>
    <xf numFmtId="164" fontId="25" fillId="0" borderId="0" xfId="0" applyFont="1" applyFill="1" applyAlignment="1">
      <alignment horizontal="left"/>
    </xf>
    <xf numFmtId="164" fontId="25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left"/>
    </xf>
    <xf numFmtId="164" fontId="25" fillId="0" borderId="0" xfId="0" applyFont="1" applyFill="1" applyAlignment="1">
      <alignment/>
    </xf>
    <xf numFmtId="164" fontId="26" fillId="0" borderId="0" xfId="0" applyFont="1" applyFill="1" applyBorder="1" applyAlignment="1">
      <alignment wrapText="1"/>
    </xf>
    <xf numFmtId="164" fontId="26" fillId="0" borderId="0" xfId="0" applyFont="1" applyFill="1" applyBorder="1" applyAlignment="1">
      <alignment horizontal="center" wrapText="1"/>
    </xf>
    <xf numFmtId="164" fontId="26" fillId="0" borderId="0" xfId="0" applyFont="1" applyFill="1" applyBorder="1" applyAlignment="1">
      <alignment horizontal="left" wrapText="1"/>
    </xf>
    <xf numFmtId="164" fontId="27" fillId="0" borderId="0" xfId="0" applyFont="1" applyFill="1" applyBorder="1" applyAlignment="1">
      <alignment horizontal="center" wrapText="1"/>
    </xf>
    <xf numFmtId="166" fontId="26" fillId="0" borderId="0" xfId="0" applyNumberFormat="1" applyFont="1" applyFill="1" applyAlignment="1">
      <alignment horizontal="center"/>
    </xf>
    <xf numFmtId="164" fontId="27" fillId="0" borderId="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right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horizontal="center" wrapText="1"/>
    </xf>
    <xf numFmtId="164" fontId="31" fillId="0" borderId="0" xfId="0" applyFont="1" applyFill="1" applyAlignment="1">
      <alignment horizontal="left"/>
    </xf>
    <xf numFmtId="165" fontId="32" fillId="0" borderId="11" xfId="0" applyNumberFormat="1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horizontal="right"/>
    </xf>
    <xf numFmtId="164" fontId="33" fillId="0" borderId="0" xfId="0" applyFont="1" applyFill="1" applyAlignment="1">
      <alignment horizontal="left"/>
    </xf>
    <xf numFmtId="165" fontId="28" fillId="0" borderId="11" xfId="0" applyNumberFormat="1" applyFont="1" applyFill="1" applyBorder="1" applyAlignment="1">
      <alignment horizontal="left" wrapText="1"/>
    </xf>
    <xf numFmtId="165" fontId="28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 wrapText="1"/>
    </xf>
    <xf numFmtId="165" fontId="30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horizontal="right" wrapText="1"/>
    </xf>
    <xf numFmtId="165" fontId="34" fillId="0" borderId="11" xfId="0" applyNumberFormat="1" applyFont="1" applyFill="1" applyBorder="1" applyAlignment="1">
      <alignment horizontal="left" wrapText="1"/>
    </xf>
    <xf numFmtId="165" fontId="34" fillId="0" borderId="11" xfId="0" applyNumberFormat="1" applyFont="1" applyFill="1" applyBorder="1" applyAlignment="1">
      <alignment horizontal="center"/>
    </xf>
    <xf numFmtId="166" fontId="35" fillId="0" borderId="11" xfId="0" applyNumberFormat="1" applyFont="1" applyFill="1" applyBorder="1" applyAlignment="1">
      <alignment horizontal="right" wrapText="1"/>
    </xf>
    <xf numFmtId="166" fontId="35" fillId="0" borderId="11" xfId="0" applyNumberFormat="1" applyFont="1" applyFill="1" applyBorder="1" applyAlignment="1">
      <alignment horizontal="right"/>
    </xf>
    <xf numFmtId="164" fontId="26" fillId="0" borderId="11" xfId="0" applyFont="1" applyFill="1" applyBorder="1" applyAlignment="1">
      <alignment horizontal="left" wrapText="1"/>
    </xf>
    <xf numFmtId="165" fontId="26" fillId="0" borderId="11" xfId="0" applyNumberFormat="1" applyFont="1" applyFill="1" applyBorder="1" applyAlignment="1">
      <alignment horizontal="center"/>
    </xf>
    <xf numFmtId="164" fontId="26" fillId="0" borderId="11" xfId="0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horizontal="right" wrapText="1"/>
    </xf>
    <xf numFmtId="166" fontId="36" fillId="0" borderId="11" xfId="0" applyNumberFormat="1" applyFont="1" applyFill="1" applyBorder="1" applyAlignment="1">
      <alignment horizontal="right"/>
    </xf>
    <xf numFmtId="164" fontId="37" fillId="0" borderId="11" xfId="0" applyFont="1" applyFill="1" applyBorder="1" applyAlignment="1">
      <alignment horizontal="left" wrapText="1"/>
    </xf>
    <xf numFmtId="164" fontId="26" fillId="16" borderId="11" xfId="0" applyFont="1" applyFill="1" applyBorder="1" applyAlignment="1">
      <alignment horizontal="center" wrapText="1"/>
    </xf>
    <xf numFmtId="166" fontId="36" fillId="16" borderId="11" xfId="0" applyNumberFormat="1" applyFont="1" applyFill="1" applyBorder="1" applyAlignment="1">
      <alignment horizontal="right" wrapText="1"/>
    </xf>
    <xf numFmtId="164" fontId="31" fillId="16" borderId="0" xfId="0" applyFont="1" applyFill="1" applyAlignment="1">
      <alignment horizontal="left"/>
    </xf>
    <xf numFmtId="165" fontId="26" fillId="16" borderId="11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5" fontId="34" fillId="0" borderId="11" xfId="0" applyNumberFormat="1" applyFont="1" applyFill="1" applyBorder="1" applyAlignment="1">
      <alignment horizontal="center" wrapText="1"/>
    </xf>
    <xf numFmtId="165" fontId="26" fillId="0" borderId="11" xfId="0" applyNumberFormat="1" applyFont="1" applyFill="1" applyBorder="1" applyAlignment="1">
      <alignment horizontal="center" wrapText="1"/>
    </xf>
    <xf numFmtId="164" fontId="26" fillId="0" borderId="11" xfId="0" applyFont="1" applyFill="1" applyBorder="1" applyAlignment="1">
      <alignment wrapText="1"/>
    </xf>
    <xf numFmtId="164" fontId="26" fillId="16" borderId="11" xfId="0" applyFont="1" applyFill="1" applyBorder="1" applyAlignment="1">
      <alignment horizontal="left" wrapText="1"/>
    </xf>
    <xf numFmtId="165" fontId="26" fillId="16" borderId="11" xfId="0" applyNumberFormat="1" applyFont="1" applyFill="1" applyBorder="1" applyAlignment="1">
      <alignment horizontal="center" wrapText="1"/>
    </xf>
    <xf numFmtId="164" fontId="37" fillId="16" borderId="11" xfId="0" applyFont="1" applyFill="1" applyBorder="1" applyAlignment="1">
      <alignment horizontal="left" wrapText="1"/>
    </xf>
    <xf numFmtId="164" fontId="34" fillId="0" borderId="11" xfId="0" applyFont="1" applyFill="1" applyBorder="1" applyAlignment="1">
      <alignment horizontal="center" wrapText="1"/>
    </xf>
    <xf numFmtId="165" fontId="32" fillId="0" borderId="11" xfId="0" applyNumberFormat="1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 wrapText="1"/>
    </xf>
    <xf numFmtId="164" fontId="32" fillId="0" borderId="11" xfId="0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horizontal="right" wrapText="1"/>
    </xf>
    <xf numFmtId="164" fontId="32" fillId="0" borderId="0" xfId="0" applyFont="1" applyFill="1" applyAlignment="1">
      <alignment horizontal="left"/>
    </xf>
    <xf numFmtId="164" fontId="32" fillId="0" borderId="11" xfId="0" applyFont="1" applyFill="1" applyBorder="1" applyAlignment="1">
      <alignment/>
    </xf>
    <xf numFmtId="164" fontId="36" fillId="0" borderId="11" xfId="0" applyFont="1" applyFill="1" applyBorder="1" applyAlignment="1">
      <alignment/>
    </xf>
    <xf numFmtId="164" fontId="36" fillId="0" borderId="11" xfId="0" applyFont="1" applyFill="1" applyBorder="1" applyAlignment="1">
      <alignment/>
    </xf>
  </cellXfs>
  <cellStyles count="8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50" xfId="92"/>
    <cellStyle name="xl51" xfId="93"/>
    <cellStyle name="xl52" xfId="94"/>
    <cellStyle name="xl56" xfId="95"/>
    <cellStyle name="xl60" xfId="96"/>
    <cellStyle name="xl61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90" zoomScaleNormal="90" zoomScaleSheetLayoutView="85" workbookViewId="0" topLeftCell="A1">
      <selection activeCell="G53" sqref="G53"/>
    </sheetView>
  </sheetViews>
  <sheetFormatPr defaultColWidth="9.00390625" defaultRowHeight="12.75"/>
  <cols>
    <col min="1" max="1" width="59.00390625" style="1" customWidth="1"/>
    <col min="2" max="2" width="7.875" style="1" customWidth="1"/>
    <col min="3" max="3" width="8.375" style="1" customWidth="1"/>
    <col min="4" max="4" width="18.25390625" style="2" customWidth="1"/>
    <col min="5" max="5" width="7.875" style="2" customWidth="1"/>
    <col min="6" max="6" width="22.875" style="2" customWidth="1"/>
    <col min="7" max="7" width="20.50390625" style="3" customWidth="1"/>
    <col min="8" max="8" width="22.25390625" style="3" customWidth="1"/>
    <col min="9" max="16384" width="8.75390625" style="4" customWidth="1"/>
  </cols>
  <sheetData>
    <row r="1" spans="1:8" ht="101.25" customHeight="1">
      <c r="A1" s="5"/>
      <c r="B1" s="5"/>
      <c r="C1" s="5"/>
      <c r="D1" s="6"/>
      <c r="E1" s="6"/>
      <c r="F1" s="7"/>
      <c r="G1" s="8" t="s">
        <v>0</v>
      </c>
      <c r="H1" s="8"/>
    </row>
    <row r="2" spans="1:8" ht="18" customHeight="1">
      <c r="A2" s="2"/>
      <c r="B2" s="2"/>
      <c r="C2" s="2"/>
      <c r="D2" s="6"/>
      <c r="E2" s="6"/>
      <c r="F2" s="7"/>
      <c r="G2" s="8" t="s">
        <v>1</v>
      </c>
      <c r="H2" s="8"/>
    </row>
    <row r="3" spans="1:7" ht="20.25" customHeight="1">
      <c r="A3" s="9"/>
      <c r="B3" s="9"/>
      <c r="C3" s="9"/>
      <c r="D3" s="9"/>
      <c r="E3" s="9"/>
      <c r="F3" s="9"/>
      <c r="G3" s="10"/>
    </row>
    <row r="4" spans="1:8" ht="20.25" customHeight="1">
      <c r="A4" s="11" t="s">
        <v>2</v>
      </c>
      <c r="B4" s="11"/>
      <c r="C4" s="11"/>
      <c r="D4" s="11"/>
      <c r="E4" s="11"/>
      <c r="F4" s="11"/>
      <c r="G4" s="11"/>
      <c r="H4" s="11"/>
    </row>
    <row r="5" spans="1:8" ht="13.5" customHeight="1">
      <c r="A5" s="11"/>
      <c r="B5" s="11"/>
      <c r="C5" s="11"/>
      <c r="D5" s="11"/>
      <c r="E5" s="11"/>
      <c r="F5" s="11"/>
      <c r="G5" s="11"/>
      <c r="H5" s="11"/>
    </row>
    <row r="6" spans="1:8" ht="21.75" customHeight="1">
      <c r="A6" s="12" t="s">
        <v>3</v>
      </c>
      <c r="B6" s="12"/>
      <c r="C6" s="12"/>
      <c r="D6" s="12"/>
      <c r="E6" s="12"/>
      <c r="F6" s="12"/>
      <c r="G6" s="12"/>
      <c r="H6" s="12"/>
    </row>
    <row r="7" spans="1:8" s="18" customFormat="1" ht="57" customHeight="1">
      <c r="A7" s="13" t="s">
        <v>4</v>
      </c>
      <c r="B7" s="14" t="s">
        <v>5</v>
      </c>
      <c r="C7" s="15" t="s">
        <v>6</v>
      </c>
      <c r="D7" s="13" t="s">
        <v>7</v>
      </c>
      <c r="E7" s="15" t="s">
        <v>8</v>
      </c>
      <c r="F7" s="16" t="s">
        <v>9</v>
      </c>
      <c r="G7" s="17" t="s">
        <v>10</v>
      </c>
      <c r="H7" s="16" t="s">
        <v>11</v>
      </c>
    </row>
    <row r="8" spans="1:8" s="23" customFormat="1" ht="32.25">
      <c r="A8" s="19" t="s">
        <v>12</v>
      </c>
      <c r="B8" s="20" t="s">
        <v>13</v>
      </c>
      <c r="C8" s="21"/>
      <c r="D8" s="21"/>
      <c r="E8" s="21"/>
      <c r="F8" s="22">
        <v>2125435640.16</v>
      </c>
      <c r="G8" s="22">
        <f>SUM(G9,G24,G38)</f>
        <v>150000000</v>
      </c>
      <c r="H8" s="22">
        <f aca="true" t="shared" si="0" ref="H8:H39">SUM(F8:G8)</f>
        <v>2275435640.16</v>
      </c>
    </row>
    <row r="9" spans="1:8" s="18" customFormat="1" ht="15.75">
      <c r="A9" s="24" t="s">
        <v>14</v>
      </c>
      <c r="B9" s="25" t="s">
        <v>13</v>
      </c>
      <c r="C9" s="26" t="s">
        <v>15</v>
      </c>
      <c r="D9" s="27"/>
      <c r="E9" s="27"/>
      <c r="F9" s="28">
        <v>888564968.86</v>
      </c>
      <c r="G9" s="28">
        <f aca="true" t="shared" si="1" ref="G9:G10">G10</f>
        <v>144000000</v>
      </c>
      <c r="H9" s="22">
        <f t="shared" si="0"/>
        <v>1032564968.86</v>
      </c>
    </row>
    <row r="10" spans="1:8" s="18" customFormat="1" ht="16.5">
      <c r="A10" s="29" t="s">
        <v>16</v>
      </c>
      <c r="B10" s="30" t="s">
        <v>13</v>
      </c>
      <c r="C10" s="30" t="s">
        <v>17</v>
      </c>
      <c r="D10" s="27"/>
      <c r="E10" s="27"/>
      <c r="F10" s="31">
        <v>664150186</v>
      </c>
      <c r="G10" s="31">
        <f t="shared" si="1"/>
        <v>144000000</v>
      </c>
      <c r="H10" s="32">
        <f t="shared" si="0"/>
        <v>808150186</v>
      </c>
    </row>
    <row r="11" spans="1:8" s="18" customFormat="1" ht="30.75">
      <c r="A11" s="33" t="s">
        <v>18</v>
      </c>
      <c r="B11" s="34" t="s">
        <v>13</v>
      </c>
      <c r="C11" s="34" t="s">
        <v>17</v>
      </c>
      <c r="D11" s="35" t="s">
        <v>19</v>
      </c>
      <c r="E11" s="35"/>
      <c r="F11" s="36">
        <v>664150186</v>
      </c>
      <c r="G11" s="36">
        <f>SUM(G12,G21)</f>
        <v>144000000</v>
      </c>
      <c r="H11" s="37">
        <f t="shared" si="0"/>
        <v>808150186</v>
      </c>
    </row>
    <row r="12" spans="1:8" s="18" customFormat="1" ht="30.75">
      <c r="A12" s="33" t="s">
        <v>20</v>
      </c>
      <c r="B12" s="34" t="s">
        <v>13</v>
      </c>
      <c r="C12" s="34" t="s">
        <v>17</v>
      </c>
      <c r="D12" s="35" t="s">
        <v>21</v>
      </c>
      <c r="E12" s="35"/>
      <c r="F12" s="36">
        <f>SUM(F13,F15)</f>
        <v>18633227.74</v>
      </c>
      <c r="G12" s="36">
        <f>SUM(G13,G15)</f>
        <v>89730580</v>
      </c>
      <c r="H12" s="37">
        <f t="shared" si="0"/>
        <v>108363807.74</v>
      </c>
    </row>
    <row r="13" spans="1:8" s="18" customFormat="1" ht="30.75">
      <c r="A13" s="38" t="s">
        <v>22</v>
      </c>
      <c r="B13" s="34" t="s">
        <v>13</v>
      </c>
      <c r="C13" s="34" t="s">
        <v>17</v>
      </c>
      <c r="D13" s="35" t="s">
        <v>21</v>
      </c>
      <c r="E13" s="35">
        <v>200</v>
      </c>
      <c r="F13" s="36">
        <f>F14</f>
        <v>4697527.54</v>
      </c>
      <c r="G13" s="36">
        <f>G14</f>
        <v>75000000</v>
      </c>
      <c r="H13" s="37">
        <f t="shared" si="0"/>
        <v>79697527.54</v>
      </c>
    </row>
    <row r="14" spans="1:8" s="18" customFormat="1" ht="30.75">
      <c r="A14" s="38" t="s">
        <v>23</v>
      </c>
      <c r="B14" s="34" t="s">
        <v>13</v>
      </c>
      <c r="C14" s="34" t="s">
        <v>17</v>
      </c>
      <c r="D14" s="35" t="s">
        <v>21</v>
      </c>
      <c r="E14" s="35">
        <v>240</v>
      </c>
      <c r="F14" s="36">
        <v>4697527.54</v>
      </c>
      <c r="G14" s="36">
        <v>75000000</v>
      </c>
      <c r="H14" s="37">
        <f t="shared" si="0"/>
        <v>79697527.54</v>
      </c>
    </row>
    <row r="15" spans="1:8" s="18" customFormat="1" ht="15.75">
      <c r="A15" s="38" t="s">
        <v>24</v>
      </c>
      <c r="B15" s="34" t="s">
        <v>13</v>
      </c>
      <c r="C15" s="34" t="s">
        <v>17</v>
      </c>
      <c r="D15" s="35" t="s">
        <v>21</v>
      </c>
      <c r="E15" s="35">
        <v>800</v>
      </c>
      <c r="F15" s="36">
        <f>F16</f>
        <v>13935700.2</v>
      </c>
      <c r="G15" s="36">
        <f>G16</f>
        <v>14730580</v>
      </c>
      <c r="H15" s="37">
        <f t="shared" si="0"/>
        <v>28666280.2</v>
      </c>
    </row>
    <row r="16" spans="1:8" s="18" customFormat="1" ht="46.5">
      <c r="A16" s="33" t="s">
        <v>25</v>
      </c>
      <c r="B16" s="34" t="s">
        <v>13</v>
      </c>
      <c r="C16" s="34" t="s">
        <v>17</v>
      </c>
      <c r="D16" s="35" t="s">
        <v>21</v>
      </c>
      <c r="E16" s="35">
        <v>810</v>
      </c>
      <c r="F16" s="36">
        <v>13935700.2</v>
      </c>
      <c r="G16" s="36">
        <v>14730580</v>
      </c>
      <c r="H16" s="37">
        <f t="shared" si="0"/>
        <v>28666280.2</v>
      </c>
    </row>
    <row r="17" spans="1:8" s="41" customFormat="1" ht="30.75">
      <c r="A17" s="38" t="s">
        <v>22</v>
      </c>
      <c r="B17" s="34" t="s">
        <v>13</v>
      </c>
      <c r="C17" s="34" t="s">
        <v>17</v>
      </c>
      <c r="D17" s="39" t="s">
        <v>26</v>
      </c>
      <c r="E17" s="35">
        <v>200</v>
      </c>
      <c r="F17" s="40">
        <f>F18</f>
        <v>0</v>
      </c>
      <c r="G17" s="40">
        <f>G18</f>
        <v>73723012.11</v>
      </c>
      <c r="H17" s="37">
        <f t="shared" si="0"/>
        <v>73723012.11</v>
      </c>
    </row>
    <row r="18" spans="1:8" s="41" customFormat="1" ht="30.75">
      <c r="A18" s="38" t="s">
        <v>23</v>
      </c>
      <c r="B18" s="34" t="s">
        <v>13</v>
      </c>
      <c r="C18" s="34" t="s">
        <v>17</v>
      </c>
      <c r="D18" s="39" t="s">
        <v>26</v>
      </c>
      <c r="E18" s="35">
        <v>240</v>
      </c>
      <c r="F18" s="40"/>
      <c r="G18" s="40">
        <v>73723012.11</v>
      </c>
      <c r="H18" s="37">
        <f t="shared" si="0"/>
        <v>73723012.11</v>
      </c>
    </row>
    <row r="19" spans="1:8" s="41" customFormat="1" ht="30.75">
      <c r="A19" s="33" t="s">
        <v>27</v>
      </c>
      <c r="B19" s="42" t="s">
        <v>13</v>
      </c>
      <c r="C19" s="42" t="s">
        <v>17</v>
      </c>
      <c r="D19" s="39" t="s">
        <v>26</v>
      </c>
      <c r="E19" s="39">
        <v>600</v>
      </c>
      <c r="F19" s="40">
        <f>F20</f>
        <v>73723012.11</v>
      </c>
      <c r="G19" s="40">
        <f>G20</f>
        <v>-73723012.11</v>
      </c>
      <c r="H19" s="37">
        <f t="shared" si="0"/>
        <v>0</v>
      </c>
    </row>
    <row r="20" spans="1:8" s="41" customFormat="1" ht="15.75">
      <c r="A20" s="33" t="s">
        <v>28</v>
      </c>
      <c r="B20" s="42" t="s">
        <v>13</v>
      </c>
      <c r="C20" s="42" t="s">
        <v>17</v>
      </c>
      <c r="D20" s="39" t="s">
        <v>26</v>
      </c>
      <c r="E20" s="39">
        <v>610</v>
      </c>
      <c r="F20" s="40">
        <v>73723012.11</v>
      </c>
      <c r="G20" s="40">
        <v>-73723012.11</v>
      </c>
      <c r="H20" s="37">
        <f t="shared" si="0"/>
        <v>0</v>
      </c>
    </row>
    <row r="21" spans="1:8" ht="30.75">
      <c r="A21" s="33" t="s">
        <v>29</v>
      </c>
      <c r="B21" s="34" t="s">
        <v>13</v>
      </c>
      <c r="C21" s="34" t="s">
        <v>17</v>
      </c>
      <c r="D21" s="35" t="s">
        <v>30</v>
      </c>
      <c r="E21" s="35"/>
      <c r="F21" s="36">
        <f>SUM(F22)</f>
        <v>270000000</v>
      </c>
      <c r="G21" s="36">
        <f>SUM(G22)</f>
        <v>54269420</v>
      </c>
      <c r="H21" s="37">
        <f t="shared" si="0"/>
        <v>324269420</v>
      </c>
    </row>
    <row r="22" spans="1:8" ht="15.75">
      <c r="A22" s="33" t="s">
        <v>24</v>
      </c>
      <c r="B22" s="34" t="s">
        <v>13</v>
      </c>
      <c r="C22" s="34" t="s">
        <v>17</v>
      </c>
      <c r="D22" s="35" t="s">
        <v>30</v>
      </c>
      <c r="E22" s="35">
        <v>800</v>
      </c>
      <c r="F22" s="36">
        <f>F23</f>
        <v>270000000</v>
      </c>
      <c r="G22" s="36">
        <f>G23</f>
        <v>54269420</v>
      </c>
      <c r="H22" s="37">
        <f t="shared" si="0"/>
        <v>324269420</v>
      </c>
    </row>
    <row r="23" spans="1:8" ht="46.5">
      <c r="A23" s="33" t="s">
        <v>25</v>
      </c>
      <c r="B23" s="34" t="s">
        <v>13</v>
      </c>
      <c r="C23" s="34" t="s">
        <v>17</v>
      </c>
      <c r="D23" s="35" t="s">
        <v>30</v>
      </c>
      <c r="E23" s="35">
        <v>810</v>
      </c>
      <c r="F23" s="36">
        <v>270000000</v>
      </c>
      <c r="G23" s="36">
        <f>19269420+14000000+21000000</f>
        <v>54269420</v>
      </c>
      <c r="H23" s="37">
        <f t="shared" si="0"/>
        <v>324269420</v>
      </c>
    </row>
    <row r="24" spans="1:8" s="43" customFormat="1" ht="15.75">
      <c r="A24" s="24" t="s">
        <v>31</v>
      </c>
      <c r="B24" s="25" t="s">
        <v>13</v>
      </c>
      <c r="C24" s="26" t="s">
        <v>32</v>
      </c>
      <c r="D24" s="27"/>
      <c r="E24" s="27"/>
      <c r="F24" s="28">
        <v>627340039.86</v>
      </c>
      <c r="G24" s="28">
        <f aca="true" t="shared" si="2" ref="G24:G25">G25</f>
        <v>-31560216.840000004</v>
      </c>
      <c r="H24" s="32">
        <f t="shared" si="0"/>
        <v>595779823.02</v>
      </c>
    </row>
    <row r="25" spans="1:8" s="43" customFormat="1" ht="16.5">
      <c r="A25" s="29" t="s">
        <v>33</v>
      </c>
      <c r="B25" s="30" t="s">
        <v>13</v>
      </c>
      <c r="C25" s="44" t="s">
        <v>34</v>
      </c>
      <c r="D25" s="27"/>
      <c r="E25" s="27"/>
      <c r="F25" s="31">
        <v>423655719.05</v>
      </c>
      <c r="G25" s="31">
        <f t="shared" si="2"/>
        <v>-31560216.840000004</v>
      </c>
      <c r="H25" s="32">
        <f t="shared" si="0"/>
        <v>392095502.21000004</v>
      </c>
    </row>
    <row r="26" spans="1:8" s="43" customFormat="1" ht="30.75">
      <c r="A26" s="33" t="s">
        <v>35</v>
      </c>
      <c r="B26" s="34" t="s">
        <v>13</v>
      </c>
      <c r="C26" s="45" t="s">
        <v>34</v>
      </c>
      <c r="D26" s="35" t="s">
        <v>36</v>
      </c>
      <c r="E26" s="35"/>
      <c r="F26" s="36">
        <v>272724685.58</v>
      </c>
      <c r="G26" s="36">
        <f>SUM(G27,G34)</f>
        <v>-31560216.840000004</v>
      </c>
      <c r="H26" s="37">
        <f t="shared" si="0"/>
        <v>241164468.73999998</v>
      </c>
    </row>
    <row r="27" spans="1:8" s="43" customFormat="1" ht="30.75">
      <c r="A27" s="33" t="s">
        <v>37</v>
      </c>
      <c r="B27" s="34" t="s">
        <v>13</v>
      </c>
      <c r="C27" s="45" t="s">
        <v>34</v>
      </c>
      <c r="D27" s="35" t="s">
        <v>38</v>
      </c>
      <c r="E27" s="35"/>
      <c r="F27" s="36">
        <v>98798219.48</v>
      </c>
      <c r="G27" s="36">
        <f>SUM(G28,G31)</f>
        <v>6000000</v>
      </c>
      <c r="H27" s="37">
        <f t="shared" si="0"/>
        <v>104798219.48</v>
      </c>
    </row>
    <row r="28" spans="1:8" s="18" customFormat="1" ht="30.75">
      <c r="A28" s="33" t="s">
        <v>39</v>
      </c>
      <c r="B28" s="34" t="s">
        <v>13</v>
      </c>
      <c r="C28" s="45" t="s">
        <v>34</v>
      </c>
      <c r="D28" s="35" t="s">
        <v>40</v>
      </c>
      <c r="E28" s="35"/>
      <c r="F28" s="36">
        <f>SUM(F29)</f>
        <v>50798219.48</v>
      </c>
      <c r="G28" s="36">
        <f>SUM(G29)</f>
        <v>3648503</v>
      </c>
      <c r="H28" s="37">
        <f t="shared" si="0"/>
        <v>54446722.48</v>
      </c>
    </row>
    <row r="29" spans="1:8" s="18" customFormat="1" ht="15.75">
      <c r="A29" s="38" t="s">
        <v>24</v>
      </c>
      <c r="B29" s="34" t="s">
        <v>13</v>
      </c>
      <c r="C29" s="45" t="s">
        <v>34</v>
      </c>
      <c r="D29" s="35" t="s">
        <v>40</v>
      </c>
      <c r="E29" s="35">
        <v>800</v>
      </c>
      <c r="F29" s="36">
        <f>F30</f>
        <v>50798219.48</v>
      </c>
      <c r="G29" s="36">
        <f>G30</f>
        <v>3648503</v>
      </c>
      <c r="H29" s="37">
        <f t="shared" si="0"/>
        <v>54446722.48</v>
      </c>
    </row>
    <row r="30" spans="1:8" s="18" customFormat="1" ht="46.5">
      <c r="A30" s="33" t="s">
        <v>25</v>
      </c>
      <c r="B30" s="34" t="s">
        <v>13</v>
      </c>
      <c r="C30" s="45" t="s">
        <v>34</v>
      </c>
      <c r="D30" s="35" t="s">
        <v>40</v>
      </c>
      <c r="E30" s="35">
        <v>810</v>
      </c>
      <c r="F30" s="36">
        <v>50798219.48</v>
      </c>
      <c r="G30" s="36">
        <v>3648503</v>
      </c>
      <c r="H30" s="37">
        <f t="shared" si="0"/>
        <v>54446722.48</v>
      </c>
    </row>
    <row r="31" spans="1:8" s="43" customFormat="1" ht="46.5">
      <c r="A31" s="33" t="s">
        <v>41</v>
      </c>
      <c r="B31" s="34" t="s">
        <v>13</v>
      </c>
      <c r="C31" s="45" t="s">
        <v>34</v>
      </c>
      <c r="D31" s="35" t="s">
        <v>42</v>
      </c>
      <c r="E31" s="35"/>
      <c r="F31" s="36">
        <f aca="true" t="shared" si="3" ref="F31:F32">F32</f>
        <v>40000000</v>
      </c>
      <c r="G31" s="36">
        <f aca="true" t="shared" si="4" ref="G31:G32">G32</f>
        <v>2351497</v>
      </c>
      <c r="H31" s="37">
        <f t="shared" si="0"/>
        <v>42351497</v>
      </c>
    </row>
    <row r="32" spans="1:8" s="43" customFormat="1" ht="15.75">
      <c r="A32" s="38" t="s">
        <v>24</v>
      </c>
      <c r="B32" s="34" t="s">
        <v>13</v>
      </c>
      <c r="C32" s="45" t="s">
        <v>34</v>
      </c>
      <c r="D32" s="35" t="s">
        <v>42</v>
      </c>
      <c r="E32" s="35">
        <v>800</v>
      </c>
      <c r="F32" s="36">
        <f t="shared" si="3"/>
        <v>40000000</v>
      </c>
      <c r="G32" s="36">
        <f t="shared" si="4"/>
        <v>2351497</v>
      </c>
      <c r="H32" s="37">
        <f t="shared" si="0"/>
        <v>42351497</v>
      </c>
    </row>
    <row r="33" spans="1:8" s="43" customFormat="1" ht="46.5">
      <c r="A33" s="33" t="s">
        <v>25</v>
      </c>
      <c r="B33" s="34" t="s">
        <v>13</v>
      </c>
      <c r="C33" s="45" t="s">
        <v>34</v>
      </c>
      <c r="D33" s="35" t="s">
        <v>42</v>
      </c>
      <c r="E33" s="35">
        <v>810</v>
      </c>
      <c r="F33" s="36">
        <v>40000000</v>
      </c>
      <c r="G33" s="36">
        <v>2351497</v>
      </c>
      <c r="H33" s="37">
        <f t="shared" si="0"/>
        <v>42351497</v>
      </c>
    </row>
    <row r="34" spans="1:8" s="43" customFormat="1" ht="30.75">
      <c r="A34" s="46" t="s">
        <v>43</v>
      </c>
      <c r="B34" s="34" t="s">
        <v>13</v>
      </c>
      <c r="C34" s="45" t="s">
        <v>34</v>
      </c>
      <c r="D34" s="35" t="s">
        <v>44</v>
      </c>
      <c r="E34" s="35"/>
      <c r="F34" s="36">
        <v>114165186.1</v>
      </c>
      <c r="G34" s="40">
        <f aca="true" t="shared" si="5" ref="G34:G36">G35</f>
        <v>-37560216.84</v>
      </c>
      <c r="H34" s="37">
        <f t="shared" si="0"/>
        <v>76604969.25999999</v>
      </c>
    </row>
    <row r="35" spans="1:8" s="43" customFormat="1" ht="78">
      <c r="A35" s="47" t="s">
        <v>45</v>
      </c>
      <c r="B35" s="42" t="s">
        <v>13</v>
      </c>
      <c r="C35" s="48" t="s">
        <v>34</v>
      </c>
      <c r="D35" s="39" t="s">
        <v>46</v>
      </c>
      <c r="E35" s="39"/>
      <c r="F35" s="40">
        <f aca="true" t="shared" si="6" ref="F35:F36">F36</f>
        <v>37560216.84</v>
      </c>
      <c r="G35" s="40">
        <f t="shared" si="5"/>
        <v>-37560216.84</v>
      </c>
      <c r="H35" s="37">
        <f t="shared" si="0"/>
        <v>0</v>
      </c>
    </row>
    <row r="36" spans="1:8" s="43" customFormat="1" ht="30.75">
      <c r="A36" s="49" t="s">
        <v>47</v>
      </c>
      <c r="B36" s="42" t="s">
        <v>13</v>
      </c>
      <c r="C36" s="48" t="s">
        <v>34</v>
      </c>
      <c r="D36" s="39" t="s">
        <v>46</v>
      </c>
      <c r="E36" s="39">
        <v>400</v>
      </c>
      <c r="F36" s="40">
        <f t="shared" si="6"/>
        <v>37560216.84</v>
      </c>
      <c r="G36" s="40">
        <f t="shared" si="5"/>
        <v>-37560216.84</v>
      </c>
      <c r="H36" s="37">
        <f t="shared" si="0"/>
        <v>0</v>
      </c>
    </row>
    <row r="37" spans="1:8" s="43" customFormat="1" ht="15.75">
      <c r="A37" s="49" t="s">
        <v>48</v>
      </c>
      <c r="B37" s="42" t="s">
        <v>13</v>
      </c>
      <c r="C37" s="48" t="s">
        <v>34</v>
      </c>
      <c r="D37" s="39" t="s">
        <v>46</v>
      </c>
      <c r="E37" s="39">
        <v>410</v>
      </c>
      <c r="F37" s="40">
        <f>1878010.84+35682206</f>
        <v>37560216.84</v>
      </c>
      <c r="G37" s="40">
        <f>-(1878010.84+35682206)</f>
        <v>-37560216.84</v>
      </c>
      <c r="H37" s="37">
        <f t="shared" si="0"/>
        <v>0</v>
      </c>
    </row>
    <row r="38" spans="1:8" s="43" customFormat="1" ht="15.75">
      <c r="A38" s="24" t="s">
        <v>49</v>
      </c>
      <c r="B38" s="26" t="s">
        <v>13</v>
      </c>
      <c r="C38" s="26" t="s">
        <v>50</v>
      </c>
      <c r="D38" s="27"/>
      <c r="E38" s="27"/>
      <c r="F38" s="28">
        <f aca="true" t="shared" si="7" ref="F38:F42">F39</f>
        <v>0</v>
      </c>
      <c r="G38" s="28">
        <f aca="true" t="shared" si="8" ref="G38:G42">G39</f>
        <v>37560216.84</v>
      </c>
      <c r="H38" s="22">
        <f t="shared" si="0"/>
        <v>37560216.84</v>
      </c>
    </row>
    <row r="39" spans="1:8" s="43" customFormat="1" ht="16.5">
      <c r="A39" s="29" t="s">
        <v>51</v>
      </c>
      <c r="B39" s="30" t="s">
        <v>13</v>
      </c>
      <c r="C39" s="44" t="s">
        <v>52</v>
      </c>
      <c r="D39" s="50"/>
      <c r="E39" s="50"/>
      <c r="F39" s="31">
        <f t="shared" si="7"/>
        <v>0</v>
      </c>
      <c r="G39" s="31">
        <f t="shared" si="8"/>
        <v>37560216.84</v>
      </c>
      <c r="H39" s="32">
        <f t="shared" si="0"/>
        <v>37560216.84</v>
      </c>
    </row>
    <row r="40" spans="1:8" s="43" customFormat="1" ht="16.5">
      <c r="A40" s="33" t="s">
        <v>53</v>
      </c>
      <c r="B40" s="45" t="s">
        <v>54</v>
      </c>
      <c r="C40" s="45" t="s">
        <v>52</v>
      </c>
      <c r="D40" s="35" t="s">
        <v>55</v>
      </c>
      <c r="E40" s="50"/>
      <c r="F40" s="36">
        <f t="shared" si="7"/>
        <v>0</v>
      </c>
      <c r="G40" s="36">
        <f t="shared" si="8"/>
        <v>37560216.84</v>
      </c>
      <c r="H40" s="37">
        <f>SUM(F39:G39)</f>
        <v>37560216.84</v>
      </c>
    </row>
    <row r="41" spans="1:8" s="43" customFormat="1" ht="62.25">
      <c r="A41" s="33" t="s">
        <v>56</v>
      </c>
      <c r="B41" s="45" t="s">
        <v>13</v>
      </c>
      <c r="C41" s="45" t="s">
        <v>52</v>
      </c>
      <c r="D41" s="35" t="s">
        <v>57</v>
      </c>
      <c r="E41" s="35"/>
      <c r="F41" s="36">
        <f t="shared" si="7"/>
        <v>0</v>
      </c>
      <c r="G41" s="36">
        <f t="shared" si="8"/>
        <v>37560216.84</v>
      </c>
      <c r="H41" s="37">
        <f>SUM(F39:G39)</f>
        <v>37560216.84</v>
      </c>
    </row>
    <row r="42" spans="1:8" s="43" customFormat="1" ht="30.75">
      <c r="A42" s="38" t="s">
        <v>22</v>
      </c>
      <c r="B42" s="45" t="s">
        <v>13</v>
      </c>
      <c r="C42" s="45" t="s">
        <v>52</v>
      </c>
      <c r="D42" s="35" t="s">
        <v>57</v>
      </c>
      <c r="E42" s="35">
        <v>200</v>
      </c>
      <c r="F42" s="36">
        <f t="shared" si="7"/>
        <v>0</v>
      </c>
      <c r="G42" s="36">
        <f t="shared" si="8"/>
        <v>37560216.84</v>
      </c>
      <c r="H42" s="37">
        <f>SUM(F41:G41)</f>
        <v>37560216.84</v>
      </c>
    </row>
    <row r="43" spans="1:8" s="18" customFormat="1" ht="30.75">
      <c r="A43" s="38" t="s">
        <v>23</v>
      </c>
      <c r="B43" s="45" t="s">
        <v>13</v>
      </c>
      <c r="C43" s="45" t="s">
        <v>52</v>
      </c>
      <c r="D43" s="35" t="s">
        <v>57</v>
      </c>
      <c r="E43" s="35">
        <v>240</v>
      </c>
      <c r="F43" s="36"/>
      <c r="G43" s="36">
        <v>37560216.84</v>
      </c>
      <c r="H43" s="37">
        <f aca="true" t="shared" si="9" ref="H43:H52">SUM(F43:G43)</f>
        <v>37560216.84</v>
      </c>
    </row>
    <row r="44" spans="1:8" s="56" customFormat="1" ht="32.25">
      <c r="A44" s="51" t="s">
        <v>58</v>
      </c>
      <c r="B44" s="52" t="s">
        <v>59</v>
      </c>
      <c r="C44" s="53"/>
      <c r="D44" s="54"/>
      <c r="E44" s="54"/>
      <c r="F44" s="55">
        <v>2339991874</v>
      </c>
      <c r="G44" s="55">
        <v>175218</v>
      </c>
      <c r="H44" s="22">
        <f t="shared" si="9"/>
        <v>2340167092</v>
      </c>
    </row>
    <row r="45" spans="1:8" s="18" customFormat="1" ht="15.75">
      <c r="A45" s="24" t="s">
        <v>60</v>
      </c>
      <c r="B45" s="25" t="s">
        <v>59</v>
      </c>
      <c r="C45" s="26" t="s">
        <v>50</v>
      </c>
      <c r="D45" s="27"/>
      <c r="E45" s="27"/>
      <c r="F45" s="28">
        <v>2338120810</v>
      </c>
      <c r="G45" s="28">
        <v>175218</v>
      </c>
      <c r="H45" s="22">
        <f t="shared" si="9"/>
        <v>2338296028</v>
      </c>
    </row>
    <row r="46" spans="1:8" ht="16.5">
      <c r="A46" s="29" t="s">
        <v>61</v>
      </c>
      <c r="B46" s="30" t="s">
        <v>59</v>
      </c>
      <c r="C46" s="44" t="s">
        <v>62</v>
      </c>
      <c r="D46" s="35"/>
      <c r="E46" s="35"/>
      <c r="F46" s="31">
        <v>1339000598</v>
      </c>
      <c r="G46" s="31">
        <v>175218</v>
      </c>
      <c r="H46" s="32">
        <f t="shared" si="9"/>
        <v>1339175816</v>
      </c>
    </row>
    <row r="47" spans="1:8" ht="30.75">
      <c r="A47" s="33" t="s">
        <v>63</v>
      </c>
      <c r="B47" s="34" t="s">
        <v>59</v>
      </c>
      <c r="C47" s="45" t="s">
        <v>62</v>
      </c>
      <c r="D47" s="35" t="s">
        <v>64</v>
      </c>
      <c r="E47" s="35"/>
      <c r="F47" s="36">
        <v>1338800598</v>
      </c>
      <c r="G47" s="36">
        <v>175218</v>
      </c>
      <c r="H47" s="37">
        <f t="shared" si="9"/>
        <v>1338975816</v>
      </c>
    </row>
    <row r="48" spans="1:8" ht="30.75">
      <c r="A48" s="46" t="s">
        <v>65</v>
      </c>
      <c r="B48" s="34" t="s">
        <v>59</v>
      </c>
      <c r="C48" s="45" t="s">
        <v>62</v>
      </c>
      <c r="D48" s="35" t="s">
        <v>66</v>
      </c>
      <c r="E48" s="35"/>
      <c r="F48" s="36">
        <v>1212919719</v>
      </c>
      <c r="G48" s="36">
        <v>175218</v>
      </c>
      <c r="H48" s="37">
        <f t="shared" si="9"/>
        <v>1213094937</v>
      </c>
    </row>
    <row r="49" spans="1:8" ht="15.75">
      <c r="A49" s="47" t="s">
        <v>67</v>
      </c>
      <c r="B49" s="42" t="s">
        <v>59</v>
      </c>
      <c r="C49" s="48" t="s">
        <v>62</v>
      </c>
      <c r="D49" s="39" t="s">
        <v>68</v>
      </c>
      <c r="E49" s="39"/>
      <c r="F49" s="40">
        <f aca="true" t="shared" si="10" ref="F49:F50">F50</f>
        <v>1400000</v>
      </c>
      <c r="G49" s="40">
        <f aca="true" t="shared" si="11" ref="G49:G50">G50</f>
        <v>175218</v>
      </c>
      <c r="H49" s="37">
        <f t="shared" si="9"/>
        <v>1575218</v>
      </c>
    </row>
    <row r="50" spans="1:8" ht="30.75">
      <c r="A50" s="47" t="s">
        <v>27</v>
      </c>
      <c r="B50" s="42" t="s">
        <v>59</v>
      </c>
      <c r="C50" s="48" t="s">
        <v>62</v>
      </c>
      <c r="D50" s="39" t="s">
        <v>68</v>
      </c>
      <c r="E50" s="39">
        <v>600</v>
      </c>
      <c r="F50" s="40">
        <f t="shared" si="10"/>
        <v>1400000</v>
      </c>
      <c r="G50" s="40">
        <f t="shared" si="11"/>
        <v>175218</v>
      </c>
      <c r="H50" s="37">
        <f t="shared" si="9"/>
        <v>1575218</v>
      </c>
    </row>
    <row r="51" spans="1:8" ht="15.75">
      <c r="A51" s="47" t="s">
        <v>28</v>
      </c>
      <c r="B51" s="42" t="s">
        <v>59</v>
      </c>
      <c r="C51" s="48" t="s">
        <v>62</v>
      </c>
      <c r="D51" s="39" t="s">
        <v>68</v>
      </c>
      <c r="E51" s="39">
        <v>610</v>
      </c>
      <c r="F51" s="40">
        <v>1400000</v>
      </c>
      <c r="G51" s="40">
        <v>175218</v>
      </c>
      <c r="H51" s="37">
        <f t="shared" si="9"/>
        <v>1575218</v>
      </c>
    </row>
    <row r="52" spans="1:8" ht="15.75">
      <c r="A52" s="57" t="s">
        <v>69</v>
      </c>
      <c r="B52" s="58"/>
      <c r="C52" s="58"/>
      <c r="D52" s="59"/>
      <c r="E52" s="58"/>
      <c r="F52" s="22">
        <v>6040522818.93</v>
      </c>
      <c r="G52" s="22">
        <f>SUM(G8,G44)</f>
        <v>150175218</v>
      </c>
      <c r="H52" s="22">
        <f t="shared" si="9"/>
        <v>6190698036.93</v>
      </c>
    </row>
  </sheetData>
  <sheetProtection selectLockedCells="1" selectUnlockedCells="1"/>
  <mergeCells count="5">
    <mergeCell ref="G1:H1"/>
    <mergeCell ref="G2:H2"/>
    <mergeCell ref="A3:F3"/>
    <mergeCell ref="A4:H5"/>
    <mergeCell ref="A6:H6"/>
  </mergeCells>
  <printOptions/>
  <pageMargins left="0.5513888888888889" right="0.2361111111111111" top="0.4722222222222222" bottom="0.39375" header="0.5118055555555555" footer="0.15763888888888888"/>
  <pageSetup firstPageNumber="6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2023-05-31T11:37:43Z</cp:lastPrinted>
  <dcterms:modified xsi:type="dcterms:W3CDTF">2023-05-31T11:37:51Z</dcterms:modified>
  <cp:category/>
  <cp:version/>
  <cp:contentType/>
  <cp:contentStatus/>
  <cp:revision>1</cp:revision>
</cp:coreProperties>
</file>