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Ожидаем исп 2018" sheetId="1" r:id="rId1"/>
  </sheets>
  <definedNames>
    <definedName name="_xlnm.Print_Area" localSheetId="0">'Ожидаем исп 2018'!$A$1:$B$116</definedName>
  </definedNames>
  <calcPr fullCalcOnLoad="1"/>
</workbook>
</file>

<file path=xl/sharedStrings.xml><?xml version="1.0" encoding="utf-8"?>
<sst xmlns="http://schemas.openxmlformats.org/spreadsheetml/2006/main" count="120" uniqueCount="94">
  <si>
    <t>1.1. Налог на прибыль организаций</t>
  </si>
  <si>
    <t xml:space="preserve">ВСЕГО ДОХОДОВ </t>
  </si>
  <si>
    <t>ДОХОДЫ</t>
  </si>
  <si>
    <t xml:space="preserve">Сумма </t>
  </si>
  <si>
    <t>(тыс. руб.)</t>
  </si>
  <si>
    <t>БЕЗВОЗМЕЗДНЫЕ ПОСТУПЛЕНИЯ</t>
  </si>
  <si>
    <t>2. АКЦИЗЫ НА НЕФТЕПРОДУКТЫ</t>
  </si>
  <si>
    <t>3. НАЛОГИ НА СОВОКУПНЫЙ ДОХОД</t>
  </si>
  <si>
    <t>4. НАЛОГИ НА ИМУЩЕСТВО</t>
  </si>
  <si>
    <t>4.3. Земельный налог</t>
  </si>
  <si>
    <t>5. ГОСУДАРСТВЕННАЯ ПОШЛИНА</t>
  </si>
  <si>
    <t xml:space="preserve">6. ДОХОДЫ ОТ ИСПОЛЬЗОВАНИЯ ИМУЩЕСТВА, НАХОДЯЩЕГОСЯ В ГОСУДАРСТВЕННОЙ И МУНИЦИПАЛЬНОЙ СОБСТВЕННОСТИ </t>
  </si>
  <si>
    <t>4.1. Налог на имущество физических лиц</t>
  </si>
  <si>
    <t>3.1. Налог, взимаемый в связи с применением упрощенной системы налогообложения</t>
  </si>
  <si>
    <t xml:space="preserve">1. НАЛОГИ НА ПРИБЫЛЬ, ДОХОДЫ </t>
  </si>
  <si>
    <t>3.2. Единый налог на вмененный доход для отдельных видов деятельности</t>
  </si>
  <si>
    <t>7. ПЛАТЕЖИ ПРИ ПОЛЬЗОВАНИИ ПРИРОДНЫМИ РЕСУРСАМИ</t>
  </si>
  <si>
    <t>7.1 Плата за негативное воздействие на окружающую среду</t>
  </si>
  <si>
    <t>8. ДОХОДЫ ОТ ОКАЗАНИЯ ПЛАТНЫХ УСЛУГ (РАБОТ) И КОМПЕНСАЦИИ ЗАТРАТ ГОСУДАРСТВА</t>
  </si>
  <si>
    <t>9. ДОХОДЫ ОТ ПРОДАЖИ МАТЕРИАЛЬНЫХ И НЕМАТЕРИАЛЬНЫХ АКТИВОВ</t>
  </si>
  <si>
    <t>10. ШТРАФЫ, САНКЦИИ, ВОЗМЕЩЕНИЕ УЩЕРБА</t>
  </si>
  <si>
    <t>11. ПРОЧИЕ НЕНАЛОГОВЫЕ ДОХОДЫ</t>
  </si>
  <si>
    <t>НАЛОГОВЫЕ И НЕНАЛОГОВЫЕ ДОХОДЫ</t>
  </si>
  <si>
    <t>1.2. Налог на доходы физических лиц</t>
  </si>
  <si>
    <t>4.2. Налог на имущество организаций</t>
  </si>
  <si>
    <t>8.1 Доходы от оказания платных услуг (работ)</t>
  </si>
  <si>
    <t>9.1.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</si>
  <si>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9.2. Доходы от продажи земельных участков, находящихся в государственной и муниципальной собственности </t>
  </si>
  <si>
    <t>8.2.Доходы от компенсации затрат государства</t>
  </si>
  <si>
    <t>6.4.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</si>
  <si>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РАСХОДЫ</t>
  </si>
  <si>
    <t>Образование</t>
  </si>
  <si>
    <t>Дополнительное образование детей</t>
  </si>
  <si>
    <t>Молодежная политика и оздоровление детей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</si>
  <si>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</si>
  <si>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</si>
  <si>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</si>
  <si>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</si>
  <si>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Управление социальной защиты населения Администрации города Обнинска</t>
  </si>
  <si>
    <t>Общегосударственные вопросы</t>
  </si>
  <si>
    <t>Другие общегосударственные вопросы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</si>
  <si>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</si>
  <si>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</si>
  <si>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</si>
  <si>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</si>
  <si>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</si>
  <si>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</si>
  <si>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</si>
  <si>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</si>
  <si>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Управление общего образования Администрации города Обнинска</t>
  </si>
  <si>
    <t>Дошкольное образование</t>
  </si>
  <si>
    <t>Общее образование</t>
  </si>
  <si>
    <t>Другие вопросы в области образования</t>
  </si>
  <si>
    <t>Контрольно-счетная палата муниципального образования "Город Обнинск"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</si>
  <si>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</si>
  <si>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Обнинское городское Собрание городского округа "Город Обнинск"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</si>
  <si>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</si>
  <si>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</t>
  </si>
  <si>
    <t>Администрация (исполнительно-распорядительный орган) городского округа "Город Обнинск"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</si>
  <si>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</si>
  <si>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</si>
  <si>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</si>
  <si>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</si>
  <si>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</si>
  <si>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</si>
  <si>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</si>
  <si>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</si>
  <si>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</si>
  <si>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</si>
  <si>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</si>
  <si>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</si>
  <si>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</si>
  <si>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</si>
  <si>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</si>
  <si>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</si>
  <si>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Физическая культура и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</si>
  <si>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</si>
  <si>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</si>
  <si>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</si>
  <si>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</si>
  <si>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</si>
  <si>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Управление финансов Администрации города Обнинска</t>
  </si>
  <si>
    <t>Резервные фонды</t>
  </si>
  <si>
    <t>Обслуживание государственного и  муниципального долга</t>
  </si>
  <si>
    <t>Обслуживание государственного внутреннего и муниципального долга</t>
  </si>
  <si>
    <t>3.3. Единый сельскохозяйственный налог</t>
  </si>
  <si>
    <t xml:space="preserve">3.4. Налог, взимаемый в связи с применением патентной системы налогообложения </t>
  </si>
  <si>
    <t>Оценка ожидаемого исполнения бюджета города Обнинска                        за 2018 год</t>
  </si>
  <si>
    <t>6.1.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</si>
  <si>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6.1.1.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</si>
  <si>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6.1.2.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</si>
  <si>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6.1.3.Доходы от сдачи в аренду имущества, составляющего государственную (муниципальную) казну (за исключением земельных участков)</t>
  </si>
  <si>
    <t>6.2. Платежи от государственных и муниципальных унитарных предприятий</t>
  </si>
  <si>
    <t>Управление культуры и молодёжной политики Администрации города  Обнинска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</si>
</sst>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31" fillId="6" borderId="0" applyNumberFormat="0" applyBorder="0" applyAlignment="0" applyProtection="0"/>
    <xf numFmtId="0" fontId="32" fillId="0" borderId="0">
      <alignment/>
      <protection/>
    </xf>
    <xf numFmtId="0" fontId="33" fillId="23" borderId="1" applyNumberFormat="0" applyAlignment="0" applyProtection="0"/>
    <xf numFmtId="0" fontId="18" fillId="24" borderId="2" applyNumberFormat="0" applyAlignment="0" applyProtection="0"/>
    <xf numFmtId="0" fontId="32" fillId="0" borderId="0">
      <alignment/>
      <protection/>
    </xf>
    <xf numFmtId="0" fontId="2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1" fillId="3" borderId="1" applyNumberFormat="0" applyAlignment="0" applyProtection="0"/>
    <xf numFmtId="0" fontId="37" fillId="0" borderId="6" applyNumberFormat="0" applyFill="0" applyAlignment="0" applyProtection="0"/>
    <xf numFmtId="0" fontId="20" fillId="12" borderId="0" applyNumberFormat="0" applyBorder="0" applyAlignment="0" applyProtection="0"/>
    <xf numFmtId="0" fontId="32" fillId="4" borderId="7" applyNumberFormat="0" applyFont="0" applyAlignment="0" applyProtection="0"/>
    <xf numFmtId="0" fontId="12" fillId="23" borderId="8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2" fillId="0" borderId="0">
      <alignment/>
      <protection/>
    </xf>
    <xf numFmtId="0" fontId="24" fillId="0" borderId="0" applyNumberFormat="0" applyFill="0" applyBorder="0" applyAlignment="0" applyProtection="0"/>
    <xf numFmtId="0" fontId="38" fillId="25" borderId="0">
      <alignment/>
      <protection/>
    </xf>
    <xf numFmtId="0" fontId="38" fillId="0" borderId="0">
      <alignment horizontal="left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25" borderId="10">
      <alignment/>
      <protection/>
    </xf>
    <xf numFmtId="0" fontId="38" fillId="0" borderId="11">
      <alignment horizontal="center" vertical="center" wrapText="1"/>
      <protection/>
    </xf>
    <xf numFmtId="0" fontId="38" fillId="25" borderId="12">
      <alignment/>
      <protection/>
    </xf>
    <xf numFmtId="49" fontId="38" fillId="0" borderId="11">
      <alignment horizontal="center" vertical="top" shrinkToFit="1"/>
      <protection/>
    </xf>
    <xf numFmtId="0" fontId="38" fillId="0" borderId="11">
      <alignment horizontal="center" vertical="top" wrapText="1"/>
      <protection/>
    </xf>
    <xf numFmtId="4" fontId="38" fillId="0" borderId="11">
      <alignment horizontal="right" vertical="top" shrinkToFit="1"/>
      <protection/>
    </xf>
    <xf numFmtId="10" fontId="38" fillId="0" borderId="11">
      <alignment horizontal="center" vertical="top" shrinkToFit="1"/>
      <protection/>
    </xf>
    <xf numFmtId="0" fontId="38" fillId="25" borderId="13">
      <alignment/>
      <protection/>
    </xf>
    <xf numFmtId="0" fontId="27" fillId="0" borderId="14">
      <alignment horizontal="left" wrapText="1" indent="2"/>
      <protection/>
    </xf>
    <xf numFmtId="4" fontId="41" fillId="12" borderId="11">
      <alignment horizontal="right" vertical="top" shrinkToFit="1"/>
      <protection/>
    </xf>
    <xf numFmtId="10" fontId="41" fillId="12" borderId="11">
      <alignment horizontal="center" vertical="top" shrinkToFit="1"/>
      <protection/>
    </xf>
    <xf numFmtId="0" fontId="38" fillId="0" borderId="0">
      <alignment/>
      <protection/>
    </xf>
    <xf numFmtId="0" fontId="38" fillId="25" borderId="10">
      <alignment horizontal="left"/>
      <protection/>
    </xf>
    <xf numFmtId="0" fontId="38" fillId="0" borderId="11">
      <alignment horizontal="left" vertical="top" wrapText="1"/>
      <protection/>
    </xf>
    <xf numFmtId="4" fontId="41" fillId="9" borderId="11">
      <alignment horizontal="right" vertical="top" shrinkToFit="1"/>
      <protection/>
    </xf>
    <xf numFmtId="10" fontId="41" fillId="9" borderId="11">
      <alignment horizontal="center" vertical="top" shrinkToFit="1"/>
      <protection/>
    </xf>
    <xf numFmtId="0" fontId="38" fillId="25" borderId="12">
      <alignment horizontal="left"/>
      <protection/>
    </xf>
    <xf numFmtId="0" fontId="38" fillId="25" borderId="13">
      <alignment horizontal="left"/>
      <protection/>
    </xf>
    <xf numFmtId="0" fontId="38" fillId="25" borderId="0">
      <alignment horizontal="left"/>
      <protection/>
    </xf>
    <xf numFmtId="49" fontId="26" fillId="0" borderId="11">
      <alignment horizontal="center"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3" borderId="1" applyNumberFormat="0" applyAlignment="0" applyProtection="0"/>
    <xf numFmtId="0" fontId="12" fillId="25" borderId="8" applyNumberFormat="0" applyAlignment="0" applyProtection="0"/>
    <xf numFmtId="0" fontId="13" fillId="25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24" borderId="2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0" fillId="29" borderId="0">
      <alignment/>
      <protection/>
    </xf>
    <xf numFmtId="0" fontId="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wrapText="1"/>
    </xf>
    <xf numFmtId="172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172" fontId="28" fillId="0" borderId="20" xfId="0" applyNumberFormat="1" applyFont="1" applyBorder="1" applyAlignment="1">
      <alignment horizontal="center" vertical="top" wrapText="1"/>
    </xf>
    <xf numFmtId="0" fontId="28" fillId="0" borderId="20" xfId="92" applyNumberFormat="1" applyFont="1" applyBorder="1" applyAlignment="1" applyProtection="1">
      <alignment horizontal="left" vertical="top" wrapText="1"/>
      <protection/>
    </xf>
    <xf numFmtId="172" fontId="30" fillId="0" borderId="20" xfId="0" applyNumberFormat="1" applyFont="1" applyFill="1" applyBorder="1" applyAlignment="1">
      <alignment horizontal="center" vertical="top"/>
    </xf>
    <xf numFmtId="172" fontId="29" fillId="0" borderId="20" xfId="103" applyNumberFormat="1" applyFont="1" applyBorder="1" applyAlignment="1" applyProtection="1">
      <alignment horizontal="center" vertical="top"/>
      <protection/>
    </xf>
    <xf numFmtId="0" fontId="8" fillId="0" borderId="20" xfId="0" applyFont="1" applyBorder="1" applyAlignment="1">
      <alignment horizontal="left" vertical="center" wrapText="1"/>
    </xf>
    <xf numFmtId="172" fontId="8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 wrapText="1"/>
    </xf>
    <xf numFmtId="172" fontId="42" fillId="0" borderId="20" xfId="0" applyNumberFormat="1" applyFont="1" applyFill="1" applyBorder="1" applyAlignment="1">
      <alignment horizontal="center" vertical="top" shrinkToFit="1"/>
    </xf>
    <xf numFmtId="0" fontId="43" fillId="0" borderId="20" xfId="0" applyFont="1" applyFill="1" applyBorder="1" applyAlignment="1">
      <alignment vertical="top" wrapText="1"/>
    </xf>
    <xf numFmtId="172" fontId="44" fillId="0" borderId="20" xfId="0" applyNumberFormat="1" applyFont="1" applyFill="1" applyBorder="1" applyAlignment="1">
      <alignment horizontal="center" vertical="top" shrinkToFit="1"/>
    </xf>
    <xf numFmtId="0" fontId="45" fillId="0" borderId="20" xfId="0" applyFont="1" applyFill="1" applyBorder="1" applyAlignment="1">
      <alignment horizontal="left" vertical="top" wrapText="1"/>
    </xf>
    <xf numFmtId="172" fontId="46" fillId="0" borderId="20" xfId="124" applyNumberFormat="1" applyFont="1" applyFill="1" applyBorder="1" applyAlignment="1">
      <alignment horizontal="center" vertical="top" shrinkToFit="1"/>
      <protection/>
    </xf>
    <xf numFmtId="0" fontId="45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172" fontId="46" fillId="0" borderId="20" xfId="0" applyNumberFormat="1" applyFont="1" applyFill="1" applyBorder="1" applyAlignment="1">
      <alignment horizontal="center" vertical="top" shrinkToFit="1"/>
    </xf>
    <xf numFmtId="0" fontId="43" fillId="0" borderId="20" xfId="0" applyFont="1" applyFill="1" applyBorder="1" applyAlignment="1">
      <alignment vertical="center"/>
    </xf>
    <xf numFmtId="172" fontId="43" fillId="0" borderId="20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vertical="top" wrapText="1"/>
    </xf>
    <xf numFmtId="172" fontId="44" fillId="0" borderId="20" xfId="124" applyNumberFormat="1" applyFont="1" applyFill="1" applyBorder="1" applyAlignment="1">
      <alignment horizontal="center" vertical="top" shrinkToFit="1"/>
      <protection/>
    </xf>
    <xf numFmtId="0" fontId="45" fillId="0" borderId="21" xfId="0" applyFont="1" applyFill="1" applyBorder="1" applyAlignment="1">
      <alignment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172" fontId="2" fillId="0" borderId="20" xfId="0" applyNumberFormat="1" applyFont="1" applyFill="1" applyBorder="1" applyAlignment="1">
      <alignment horizontal="center" vertical="top" shrinkToFit="1"/>
    </xf>
    <xf numFmtId="49" fontId="2" fillId="0" borderId="21" xfId="0" applyNumberFormat="1" applyFont="1" applyFill="1" applyBorder="1" applyAlignment="1">
      <alignment horizontal="left" vertical="center" wrapText="1"/>
    </xf>
    <xf numFmtId="172" fontId="42" fillId="0" borderId="2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43" fillId="0" borderId="2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56" xfId="103"/>
    <cellStyle name="Акцент1" xfId="104"/>
    <cellStyle name="Акцент2" xfId="105"/>
    <cellStyle name="Акцент3" xfId="106"/>
    <cellStyle name="Акцент4" xfId="107"/>
    <cellStyle name="Акцент5" xfId="108"/>
    <cellStyle name="Акцент6" xfId="109"/>
    <cellStyle name="Ввод " xfId="110"/>
    <cellStyle name="Вывод" xfId="111"/>
    <cellStyle name="Вычисление" xfId="112"/>
    <cellStyle name="Hyperlink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_Расходы 2009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6"/>
  <sheetViews>
    <sheetView tabSelected="1" view="pageBreakPreview" zoomScale="120" zoomScaleSheetLayoutView="120" zoomScalePageLayoutView="0" workbookViewId="0" topLeftCell="A22">
      <selection activeCell="A128" sqref="A128"/>
    </sheetView>
  </sheetViews>
  <sheetFormatPr defaultColWidth="9.00390625" defaultRowHeight="12.75"/>
  <cols>
    <col min="1" max="1" width="67.875" style="0" customWidth="1"/>
    <col min="2" max="2" width="19.875" style="0" customWidth="1"/>
    <col min="6" max="6" width="10.00390625" style="0" bestFit="1" customWidth="1"/>
  </cols>
  <sheetData>
    <row r="1" spans="1:2" ht="42" customHeight="1">
      <c r="A1" s="40" t="s">
        <v>87</v>
      </c>
      <c r="B1" s="40"/>
    </row>
    <row r="2" spans="1:2" ht="15.75">
      <c r="A2" s="1"/>
      <c r="B2" s="4" t="s">
        <v>4</v>
      </c>
    </row>
    <row r="3" spans="1:2" s="3" customFormat="1" ht="21" customHeight="1">
      <c r="A3" s="5" t="s">
        <v>2</v>
      </c>
      <c r="B3" s="5" t="s">
        <v>3</v>
      </c>
    </row>
    <row r="4" spans="1:2" ht="15.75" customHeight="1">
      <c r="A4" s="6" t="s">
        <v>22</v>
      </c>
      <c r="B4" s="7">
        <f>SUM(B5,B8,B9,B14,B18,B19,B27,B29,B32,B35,B36)</f>
        <v>1880472</v>
      </c>
    </row>
    <row r="5" spans="1:2" ht="16.5" customHeight="1">
      <c r="A5" s="8" t="s">
        <v>14</v>
      </c>
      <c r="B5" s="7">
        <f>SUM(B6:B7)</f>
        <v>648003</v>
      </c>
    </row>
    <row r="6" spans="1:2" ht="15.75" customHeight="1">
      <c r="A6" s="9" t="s">
        <v>0</v>
      </c>
      <c r="B6" s="13">
        <v>14800</v>
      </c>
    </row>
    <row r="7" spans="1:2" ht="15" customHeight="1">
      <c r="A7" s="9" t="s">
        <v>23</v>
      </c>
      <c r="B7" s="13">
        <v>633203</v>
      </c>
    </row>
    <row r="8" spans="1:2" ht="15" customHeight="1">
      <c r="A8" s="8" t="s">
        <v>6</v>
      </c>
      <c r="B8" s="7">
        <v>2500</v>
      </c>
    </row>
    <row r="9" spans="1:2" ht="15.75" customHeight="1">
      <c r="A9" s="8" t="s">
        <v>7</v>
      </c>
      <c r="B9" s="7">
        <f>SUM(B10:B11:B13)</f>
        <v>702800</v>
      </c>
    </row>
    <row r="10" spans="1:2" ht="31.5" customHeight="1">
      <c r="A10" s="9" t="s">
        <v>13</v>
      </c>
      <c r="B10" s="13">
        <v>588800</v>
      </c>
    </row>
    <row r="11" spans="1:2" ht="17.25" customHeight="1">
      <c r="A11" s="9" t="s">
        <v>15</v>
      </c>
      <c r="B11" s="13">
        <v>102986</v>
      </c>
    </row>
    <row r="12" spans="1:2" ht="17.25" customHeight="1">
      <c r="A12" s="9" t="s">
        <v>85</v>
      </c>
      <c r="B12" s="13">
        <v>14</v>
      </c>
    </row>
    <row r="13" spans="1:2" ht="29.25" customHeight="1">
      <c r="A13" s="9" t="s">
        <v>86</v>
      </c>
      <c r="B13" s="13">
        <v>11000</v>
      </c>
    </row>
    <row r="14" spans="1:2" ht="17.25" customHeight="1">
      <c r="A14" s="8" t="s">
        <v>8</v>
      </c>
      <c r="B14" s="7">
        <f>SUM(B15:B17)</f>
        <v>261300</v>
      </c>
    </row>
    <row r="15" spans="1:2" ht="15">
      <c r="A15" s="9" t="s">
        <v>12</v>
      </c>
      <c r="B15" s="13">
        <v>18500</v>
      </c>
    </row>
    <row r="16" spans="1:2" ht="15">
      <c r="A16" s="9" t="s">
        <v>24</v>
      </c>
      <c r="B16" s="13">
        <v>26800</v>
      </c>
    </row>
    <row r="17" spans="1:2" ht="15.75" customHeight="1">
      <c r="A17" s="9" t="s">
        <v>9</v>
      </c>
      <c r="B17" s="13">
        <v>216000</v>
      </c>
    </row>
    <row r="18" spans="1:2" s="2" customFormat="1" ht="15.75" customHeight="1">
      <c r="A18" s="8" t="s">
        <v>10</v>
      </c>
      <c r="B18" s="7">
        <v>11800</v>
      </c>
    </row>
    <row r="19" spans="1:2" ht="30" customHeight="1">
      <c r="A19" s="8" t="s">
        <v>11</v>
      </c>
      <c r="B19" s="7">
        <f>SUM(B20,B24,B26)</f>
        <v>174717</v>
      </c>
    </row>
    <row r="20" spans="1:2" ht="75">
      <c r="A20" s="9" t="s">
        <v>88</v>
      </c>
      <c r="B20" s="13">
        <f>SUM(B21:B23)</f>
        <v>167400</v>
      </c>
    </row>
    <row r="21" spans="1:2" ht="60">
      <c r="A21" s="9" t="s">
        <v>89</v>
      </c>
      <c r="B21" s="13">
        <v>75958</v>
      </c>
    </row>
    <row r="22" spans="1:2" ht="75">
      <c r="A22" s="9" t="s">
        <v>90</v>
      </c>
      <c r="B22" s="13">
        <v>40542</v>
      </c>
    </row>
    <row r="23" spans="1:2" ht="45">
      <c r="A23" s="9" t="s">
        <v>91</v>
      </c>
      <c r="B23" s="13">
        <v>50900</v>
      </c>
    </row>
    <row r="24" spans="1:2" s="38" customFormat="1" ht="30">
      <c r="A24" s="9" t="s">
        <v>92</v>
      </c>
      <c r="B24" s="13">
        <v>757</v>
      </c>
    </row>
    <row r="25" spans="1:2" ht="14.25">
      <c r="A25" s="5" t="s">
        <v>2</v>
      </c>
      <c r="B25" s="5" t="s">
        <v>3</v>
      </c>
    </row>
    <row r="26" spans="1:2" ht="75">
      <c r="A26" s="9" t="s">
        <v>29</v>
      </c>
      <c r="B26" s="13">
        <v>6560</v>
      </c>
    </row>
    <row r="27" spans="1:2" ht="16.5" customHeight="1">
      <c r="A27" s="8" t="s">
        <v>16</v>
      </c>
      <c r="B27" s="7">
        <f>B28</f>
        <v>5000</v>
      </c>
    </row>
    <row r="28" spans="1:2" ht="16.5" customHeight="1">
      <c r="A28" s="9" t="s">
        <v>17</v>
      </c>
      <c r="B28" s="10">
        <v>5000</v>
      </c>
    </row>
    <row r="29" spans="1:2" ht="32.25" customHeight="1">
      <c r="A29" s="8" t="s">
        <v>18</v>
      </c>
      <c r="B29" s="7">
        <f>SUM(B30:B31)</f>
        <v>16052</v>
      </c>
    </row>
    <row r="30" spans="1:2" ht="21" customHeight="1">
      <c r="A30" s="9" t="s">
        <v>25</v>
      </c>
      <c r="B30" s="10">
        <v>15252</v>
      </c>
    </row>
    <row r="31" spans="1:2" ht="21" customHeight="1">
      <c r="A31" s="11" t="s">
        <v>28</v>
      </c>
      <c r="B31" s="10">
        <v>800</v>
      </c>
    </row>
    <row r="32" spans="1:2" ht="33.75" customHeight="1">
      <c r="A32" s="8" t="s">
        <v>19</v>
      </c>
      <c r="B32" s="7">
        <f>SUM(B33:B34)</f>
        <v>35000</v>
      </c>
    </row>
    <row r="33" spans="1:2" ht="60.75" customHeight="1">
      <c r="A33" s="9" t="s">
        <v>26</v>
      </c>
      <c r="B33" s="10">
        <v>27000</v>
      </c>
    </row>
    <row r="34" spans="1:2" ht="32.25" customHeight="1">
      <c r="A34" s="9" t="s">
        <v>27</v>
      </c>
      <c r="B34" s="10">
        <v>8000</v>
      </c>
    </row>
    <row r="35" spans="1:2" s="2" customFormat="1" ht="18" customHeight="1">
      <c r="A35" s="8" t="s">
        <v>20</v>
      </c>
      <c r="B35" s="7">
        <v>7800</v>
      </c>
    </row>
    <row r="36" spans="1:2" s="2" customFormat="1" ht="18" customHeight="1">
      <c r="A36" s="8" t="s">
        <v>21</v>
      </c>
      <c r="B36" s="12">
        <v>15500</v>
      </c>
    </row>
    <row r="37" spans="1:2" s="16" customFormat="1" ht="24" customHeight="1">
      <c r="A37" s="14" t="s">
        <v>5</v>
      </c>
      <c r="B37" s="15">
        <v>1913255</v>
      </c>
    </row>
    <row r="38" spans="1:2" ht="17.25" customHeight="1">
      <c r="A38" s="6" t="s">
        <v>1</v>
      </c>
      <c r="B38" s="7">
        <f>SUM(B4,B37)</f>
        <v>3793727</v>
      </c>
    </row>
    <row r="39" spans="1:2" ht="15.75">
      <c r="A39" s="17" t="s">
        <v>30</v>
      </c>
      <c r="B39" s="18" t="s">
        <v>3</v>
      </c>
    </row>
    <row r="40" spans="1:2" ht="31.5">
      <c r="A40" s="36" t="s">
        <v>58</v>
      </c>
      <c r="B40" s="20">
        <f>SUM(B41,B44,B48,B52,B57,B59,B63,B65,B67,B70,B73)</f>
        <v>1240186</v>
      </c>
    </row>
    <row r="41" spans="1:2" ht="14.25">
      <c r="A41" s="21" t="s">
        <v>39</v>
      </c>
      <c r="B41" s="22">
        <f>SUM(B42:B43)</f>
        <v>250978</v>
      </c>
    </row>
    <row r="42" spans="1:2" ht="45">
      <c r="A42" s="25" t="s">
        <v>59</v>
      </c>
      <c r="B42" s="24">
        <v>178600</v>
      </c>
    </row>
    <row r="43" spans="1:2" ht="15">
      <c r="A43" s="25" t="s">
        <v>40</v>
      </c>
      <c r="B43" s="24">
        <v>72378</v>
      </c>
    </row>
    <row r="44" spans="1:2" ht="18.75" customHeight="1">
      <c r="A44" s="21" t="s">
        <v>60</v>
      </c>
      <c r="B44" s="22">
        <f>SUM(B45:B47)</f>
        <v>33962</v>
      </c>
    </row>
    <row r="45" spans="1:2" ht="15">
      <c r="A45" s="25" t="s">
        <v>61</v>
      </c>
      <c r="B45" s="24">
        <v>6472</v>
      </c>
    </row>
    <row r="46" spans="1:2" ht="30">
      <c r="A46" s="25" t="s">
        <v>62</v>
      </c>
      <c r="B46" s="24">
        <v>26690</v>
      </c>
    </row>
    <row r="47" spans="1:2" ht="15">
      <c r="A47" s="25" t="s">
        <v>63</v>
      </c>
      <c r="B47" s="24">
        <v>800</v>
      </c>
    </row>
    <row r="48" spans="1:2" ht="14.25">
      <c r="A48" s="21" t="s">
        <v>64</v>
      </c>
      <c r="B48" s="22">
        <f>SUM(B49:B51)</f>
        <v>401400</v>
      </c>
    </row>
    <row r="49" spans="1:2" ht="15">
      <c r="A49" s="25" t="s">
        <v>65</v>
      </c>
      <c r="B49" s="24">
        <v>55000</v>
      </c>
    </row>
    <row r="50" spans="1:2" ht="15">
      <c r="A50" s="25" t="s">
        <v>66</v>
      </c>
      <c r="B50" s="24">
        <v>327900</v>
      </c>
    </row>
    <row r="51" spans="1:2" ht="15">
      <c r="A51" s="25" t="s">
        <v>67</v>
      </c>
      <c r="B51" s="24">
        <v>18500</v>
      </c>
    </row>
    <row r="52" spans="1:2" ht="14.25">
      <c r="A52" s="21" t="s">
        <v>68</v>
      </c>
      <c r="B52" s="22">
        <f>SUM(B53:B56)</f>
        <v>379844</v>
      </c>
    </row>
    <row r="53" spans="1:2" ht="15">
      <c r="A53" s="25" t="s">
        <v>69</v>
      </c>
      <c r="B53" s="24">
        <v>88500</v>
      </c>
    </row>
    <row r="54" spans="1:2" ht="15">
      <c r="A54" s="25" t="s">
        <v>70</v>
      </c>
      <c r="B54" s="24">
        <v>45044</v>
      </c>
    </row>
    <row r="55" spans="1:2" ht="15">
      <c r="A55" s="25" t="s">
        <v>71</v>
      </c>
      <c r="B55" s="24">
        <v>197300</v>
      </c>
    </row>
    <row r="56" spans="1:2" ht="15">
      <c r="A56" s="25" t="s">
        <v>72</v>
      </c>
      <c r="B56" s="24">
        <v>49000</v>
      </c>
    </row>
    <row r="57" spans="1:2" ht="14.25">
      <c r="A57" s="21" t="s">
        <v>73</v>
      </c>
      <c r="B57" s="22">
        <f>B58</f>
        <v>0</v>
      </c>
    </row>
    <row r="58" spans="1:2" ht="15">
      <c r="A58" s="25" t="s">
        <v>74</v>
      </c>
      <c r="B58" s="24"/>
    </row>
    <row r="59" spans="1:2" ht="14.25">
      <c r="A59" s="21" t="s">
        <v>31</v>
      </c>
      <c r="B59" s="22">
        <f>SUM(B60:B62)</f>
        <v>78800</v>
      </c>
    </row>
    <row r="60" spans="1:2" ht="15">
      <c r="A60" s="25" t="s">
        <v>50</v>
      </c>
      <c r="B60" s="24">
        <v>23500</v>
      </c>
    </row>
    <row r="61" spans="1:2" ht="15">
      <c r="A61" s="25" t="s">
        <v>32</v>
      </c>
      <c r="B61" s="24">
        <v>53400</v>
      </c>
    </row>
    <row r="62" spans="1:2" ht="15">
      <c r="A62" s="23" t="s">
        <v>33</v>
      </c>
      <c r="B62" s="24">
        <v>1900</v>
      </c>
    </row>
    <row r="63" spans="1:2" ht="14.25">
      <c r="A63" s="39" t="s">
        <v>34</v>
      </c>
      <c r="B63" s="31">
        <f>B64</f>
        <v>1140</v>
      </c>
    </row>
    <row r="64" spans="1:2" ht="15">
      <c r="A64" s="23" t="s">
        <v>35</v>
      </c>
      <c r="B64" s="24">
        <v>1140</v>
      </c>
    </row>
    <row r="65" spans="1:2" ht="14.25">
      <c r="A65" s="28" t="s">
        <v>41</v>
      </c>
      <c r="B65" s="22">
        <f>B66</f>
        <v>1000</v>
      </c>
    </row>
    <row r="66" spans="1:2" ht="15">
      <c r="A66" s="25" t="s">
        <v>46</v>
      </c>
      <c r="B66" s="24">
        <v>1000</v>
      </c>
    </row>
    <row r="67" spans="1:2" ht="14.25">
      <c r="A67" s="21" t="s">
        <v>75</v>
      </c>
      <c r="B67" s="22">
        <f>SUM(B68:B69)</f>
        <v>74995</v>
      </c>
    </row>
    <row r="68" spans="1:2" ht="15">
      <c r="A68" s="25" t="s">
        <v>76</v>
      </c>
      <c r="B68" s="24">
        <v>11900</v>
      </c>
    </row>
    <row r="69" spans="1:2" ht="15">
      <c r="A69" s="25" t="s">
        <v>77</v>
      </c>
      <c r="B69" s="24">
        <v>63095</v>
      </c>
    </row>
    <row r="70" spans="1:2" ht="14.25">
      <c r="A70" s="21" t="s">
        <v>78</v>
      </c>
      <c r="B70" s="22">
        <f>SUM(B71:B72)</f>
        <v>3600</v>
      </c>
    </row>
    <row r="71" spans="1:2" ht="15">
      <c r="A71" s="25" t="s">
        <v>79</v>
      </c>
      <c r="B71" s="24">
        <v>2550</v>
      </c>
    </row>
    <row r="72" spans="1:2" ht="15">
      <c r="A72" s="25" t="s">
        <v>80</v>
      </c>
      <c r="B72" s="24">
        <v>1050</v>
      </c>
    </row>
    <row r="73" spans="1:2" ht="42.75">
      <c r="A73" s="30" t="s">
        <v>47</v>
      </c>
      <c r="B73" s="31">
        <f>B74</f>
        <v>14467</v>
      </c>
    </row>
    <row r="74" spans="1:2" ht="15">
      <c r="A74" s="32" t="s">
        <v>48</v>
      </c>
      <c r="B74" s="24">
        <v>14467</v>
      </c>
    </row>
    <row r="75" spans="1:2" ht="15.75">
      <c r="A75" s="36" t="s">
        <v>81</v>
      </c>
      <c r="B75" s="37">
        <f>SUM(B76,B79,B82)</f>
        <v>107245</v>
      </c>
    </row>
    <row r="76" spans="1:2" ht="14.25">
      <c r="A76" s="21" t="s">
        <v>39</v>
      </c>
      <c r="B76" s="22">
        <f>SUM(B77:B78)</f>
        <v>30200</v>
      </c>
    </row>
    <row r="77" spans="1:2" ht="30">
      <c r="A77" s="25" t="s">
        <v>54</v>
      </c>
      <c r="B77" s="24">
        <v>30200</v>
      </c>
    </row>
    <row r="78" spans="1:2" ht="15">
      <c r="A78" s="25" t="s">
        <v>82</v>
      </c>
      <c r="B78" s="24"/>
    </row>
    <row r="79" spans="1:2" ht="14.25">
      <c r="A79" s="21" t="s">
        <v>68</v>
      </c>
      <c r="B79" s="22">
        <f>B80</f>
        <v>67195</v>
      </c>
    </row>
    <row r="80" spans="1:2" ht="15">
      <c r="A80" s="25" t="s">
        <v>70</v>
      </c>
      <c r="B80" s="24">
        <v>67195</v>
      </c>
    </row>
    <row r="81" spans="1:2" ht="15.75">
      <c r="A81" s="17" t="s">
        <v>30</v>
      </c>
      <c r="B81" s="18" t="s">
        <v>3</v>
      </c>
    </row>
    <row r="82" spans="1:2" ht="14.25">
      <c r="A82" s="21" t="s">
        <v>83</v>
      </c>
      <c r="B82" s="22">
        <f>B83</f>
        <v>9850</v>
      </c>
    </row>
    <row r="83" spans="1:2" ht="15">
      <c r="A83" s="25" t="s">
        <v>84</v>
      </c>
      <c r="B83" s="24">
        <v>9850</v>
      </c>
    </row>
    <row r="84" spans="1:2" ht="38.25" customHeight="1">
      <c r="A84" s="19" t="s">
        <v>93</v>
      </c>
      <c r="B84" s="20">
        <f>SUM(B85,B88)</f>
        <v>313344</v>
      </c>
    </row>
    <row r="85" spans="1:2" ht="14.25">
      <c r="A85" s="21" t="s">
        <v>31</v>
      </c>
      <c r="B85" s="22">
        <f>SUM(B86:B87)</f>
        <v>95823</v>
      </c>
    </row>
    <row r="86" spans="1:2" ht="15">
      <c r="A86" s="23" t="s">
        <v>32</v>
      </c>
      <c r="B86" s="24">
        <v>88200</v>
      </c>
    </row>
    <row r="87" spans="1:2" ht="15">
      <c r="A87" s="23" t="s">
        <v>33</v>
      </c>
      <c r="B87" s="24">
        <v>7623</v>
      </c>
    </row>
    <row r="88" spans="1:2" ht="14.25">
      <c r="A88" s="21" t="s">
        <v>34</v>
      </c>
      <c r="B88" s="22">
        <f>SUM(B89:B91)</f>
        <v>217521</v>
      </c>
    </row>
    <row r="89" spans="1:2" ht="15">
      <c r="A89" s="25" t="s">
        <v>35</v>
      </c>
      <c r="B89" s="24">
        <v>176512</v>
      </c>
    </row>
    <row r="90" spans="1:2" ht="15">
      <c r="A90" s="25" t="s">
        <v>36</v>
      </c>
      <c r="B90" s="24">
        <v>1500</v>
      </c>
    </row>
    <row r="91" spans="1:2" ht="15">
      <c r="A91" s="25" t="s">
        <v>37</v>
      </c>
      <c r="B91" s="24">
        <v>39509</v>
      </c>
    </row>
    <row r="92" spans="1:2" ht="31.5">
      <c r="A92" s="26" t="s">
        <v>38</v>
      </c>
      <c r="B92" s="20">
        <f>SUM(B95,B93)</f>
        <v>733718</v>
      </c>
    </row>
    <row r="93" spans="1:2" ht="14.25">
      <c r="A93" s="21" t="s">
        <v>39</v>
      </c>
      <c r="B93" s="22">
        <f>B94</f>
        <v>35027</v>
      </c>
    </row>
    <row r="94" spans="1:2" ht="15">
      <c r="A94" s="25" t="s">
        <v>40</v>
      </c>
      <c r="B94" s="27">
        <v>35027</v>
      </c>
    </row>
    <row r="95" spans="1:2" ht="14.25">
      <c r="A95" s="28" t="s">
        <v>41</v>
      </c>
      <c r="B95" s="29">
        <f>SUM(B96:B100)</f>
        <v>698691</v>
      </c>
    </row>
    <row r="96" spans="1:2" ht="15">
      <c r="A96" s="25" t="s">
        <v>42</v>
      </c>
      <c r="B96" s="24">
        <v>7900</v>
      </c>
    </row>
    <row r="97" spans="1:2" ht="15">
      <c r="A97" s="25" t="s">
        <v>43</v>
      </c>
      <c r="B97" s="24">
        <v>58768</v>
      </c>
    </row>
    <row r="98" spans="1:2" ht="15">
      <c r="A98" s="25" t="s">
        <v>44</v>
      </c>
      <c r="B98" s="24">
        <v>500035</v>
      </c>
    </row>
    <row r="99" spans="1:2" ht="15">
      <c r="A99" s="25" t="s">
        <v>45</v>
      </c>
      <c r="B99" s="24">
        <v>96688</v>
      </c>
    </row>
    <row r="100" spans="1:2" ht="15">
      <c r="A100" s="25" t="s">
        <v>46</v>
      </c>
      <c r="B100" s="24">
        <v>35300</v>
      </c>
    </row>
    <row r="101" spans="1:2" ht="31.5">
      <c r="A101" s="26" t="s">
        <v>49</v>
      </c>
      <c r="B101" s="20">
        <f>SUM(B102,B108)</f>
        <v>1358035</v>
      </c>
    </row>
    <row r="102" spans="1:2" ht="14.25">
      <c r="A102" s="21" t="s">
        <v>31</v>
      </c>
      <c r="B102" s="22">
        <f>SUM(B103:B107)</f>
        <v>1332997</v>
      </c>
    </row>
    <row r="103" spans="1:2" ht="15">
      <c r="A103" s="25" t="s">
        <v>50</v>
      </c>
      <c r="B103" s="24">
        <f>465700+7677</f>
        <v>473377</v>
      </c>
    </row>
    <row r="104" spans="1:2" ht="15">
      <c r="A104" s="25" t="s">
        <v>51</v>
      </c>
      <c r="B104" s="24">
        <f>735600+10000</f>
        <v>745600</v>
      </c>
    </row>
    <row r="105" spans="1:2" ht="15">
      <c r="A105" s="25" t="s">
        <v>32</v>
      </c>
      <c r="B105" s="24">
        <v>45600</v>
      </c>
    </row>
    <row r="106" spans="1:2" ht="15">
      <c r="A106" s="25" t="s">
        <v>33</v>
      </c>
      <c r="B106" s="24">
        <v>9120</v>
      </c>
    </row>
    <row r="107" spans="1:2" ht="15">
      <c r="A107" s="25" t="s">
        <v>52</v>
      </c>
      <c r="B107" s="24">
        <v>59300</v>
      </c>
    </row>
    <row r="108" spans="1:2" ht="14.25">
      <c r="A108" s="21" t="s">
        <v>41</v>
      </c>
      <c r="B108" s="22">
        <f>B109</f>
        <v>25038</v>
      </c>
    </row>
    <row r="109" spans="1:2" ht="15">
      <c r="A109" s="25" t="s">
        <v>45</v>
      </c>
      <c r="B109" s="24">
        <v>25038</v>
      </c>
    </row>
    <row r="110" spans="1:2" ht="31.5">
      <c r="A110" s="33" t="s">
        <v>53</v>
      </c>
      <c r="B110" s="20">
        <f>B111</f>
        <v>11546</v>
      </c>
    </row>
    <row r="111" spans="1:2" ht="14.25">
      <c r="A111" s="21" t="s">
        <v>39</v>
      </c>
      <c r="B111" s="22">
        <f>B112</f>
        <v>11546</v>
      </c>
    </row>
    <row r="112" spans="1:2" ht="30">
      <c r="A112" s="25" t="s">
        <v>54</v>
      </c>
      <c r="B112" s="24">
        <v>11546</v>
      </c>
    </row>
    <row r="113" spans="1:2" ht="31.5">
      <c r="A113" s="33" t="s">
        <v>55</v>
      </c>
      <c r="B113" s="20">
        <f>B114</f>
        <v>27200</v>
      </c>
    </row>
    <row r="114" spans="1:2" ht="14.25">
      <c r="A114" s="21" t="s">
        <v>39</v>
      </c>
      <c r="B114" s="22">
        <f>B115</f>
        <v>27200</v>
      </c>
    </row>
    <row r="115" spans="1:2" ht="45">
      <c r="A115" s="25" t="s">
        <v>56</v>
      </c>
      <c r="B115" s="24">
        <v>27200</v>
      </c>
    </row>
    <row r="116" spans="1:2" ht="15.75">
      <c r="A116" s="34" t="s">
        <v>57</v>
      </c>
      <c r="B116" s="35">
        <f>SUM(,B113,B110,B101,B92,B84,B75,B40)</f>
        <v>3791274</v>
      </c>
    </row>
  </sheetData>
  <sheetProtection/>
  <mergeCells count="1">
    <mergeCell ref="A1:B1"/>
  </mergeCells>
  <printOptions/>
  <pageMargins left="0.97" right="0.48" top="0.42" bottom="0.52" header="0.24" footer="0.28"/>
  <pageSetup firstPageNumber="234" useFirstPageNumber="1" fitToHeight="0" fitToWidth="1" horizontalDpi="600" verticalDpi="600" orientation="portrait" paperSize="9" r:id="rId1"/>
  <headerFooter alignWithMargins="0">
    <oddFooter>&amp;C&amp;P</oddFooter>
  </headerFooter>
  <rowBreaks count="2" manualBreakCount="2">
    <brk id="28" max="1" man="1"/>
    <brk id="38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2018-11-14T09:04:32Z</cp:lastPrinted>
  <dcterms:created xsi:type="dcterms:W3CDTF">2006-08-18T07:37:11Z</dcterms:created>
  <dcterms:modified xsi:type="dcterms:W3CDTF">2018-11-14T09:04:34Z</dcterms:modified>
  <cp:category/>
  <cp:version/>
  <cp:contentType/>
  <cp:contentStatus/>
</cp:coreProperties>
</file>