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sheetId="1" r:id="rId1"/>
  </sheets>
  <definedNames>
    <definedName name="Excel_BuiltIn_Print_Area" localSheetId="0">'Расходы'!$A$1:$D$191</definedName>
    <definedName name="_xlnm.Print_Titles" localSheetId="0">'Расходы'!$6:$6</definedName>
    <definedName name="_xlnm.Print_Area" localSheetId="0">'Расходы'!$A$1:$D$239</definedName>
  </definedNames>
  <calcPr fullCalcOnLoad="1"/>
</workbook>
</file>

<file path=xl/sharedStrings.xml><?xml version="1.0" encoding="utf-8"?>
<sst xmlns="http://schemas.openxmlformats.org/spreadsheetml/2006/main" count="454" uniqueCount="454">
  <si>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</si>
  <si>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</si>
  <si>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</si>
  <si>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</si>
  <si>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</si>
  <si>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</si>
  <si>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</si>
  <si>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</si>
  <si>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</si>
  <si>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7040098110</t>
  </si>
  <si>
    <t>Реализация инфраструктурного проекта (софинансирование за счет средств местного бюджета)</t>
  </si>
  <si>
    <t>70400S8110</t>
  </si>
  <si>
    <t xml:space="preserve">  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</si>
  <si>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</si>
  <si>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</si>
  <si>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7050015001</t>
  </si>
  <si>
    <t xml:space="preserve">  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</si>
  <si>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</si>
  <si>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</si>
  <si>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</si>
  <si>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</si>
  <si>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</si>
  <si>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</si>
  <si>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</si>
  <si>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</si>
  <si>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</si>
  <si>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</si>
  <si>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</si>
  <si>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</si>
  <si>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</si>
  <si>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</si>
  <si>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</si>
  <si>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</si>
  <si>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</si>
  <si>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</si>
  <si>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</si>
  <si>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</si>
  <si>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</si>
  <si>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 xml:space="preserve">  Подпрограмма "Развитие дошкольного образования на территории города Обнинска"</t>
  </si>
  <si>
    <t>0110000000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</si>
  <si>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</si>
  <si>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</si>
  <si>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</si>
  <si>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</si>
  <si>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</si>
  <si>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</si>
  <si>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</si>
  <si>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 xml:space="preserve">  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</si>
  <si>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</si>
  <si>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</si>
  <si>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Осуществление ежемесячных денежных выплат работникам муниципальных общеобразовательных учреждений</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</si>
  <si>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</si>
  <si>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</si>
  <si>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</si>
  <si>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</si>
  <si>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</si>
  <si>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</si>
  <si>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</si>
  <si>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</si>
  <si>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012EВ51790</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</si>
  <si>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</si>
  <si>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</si>
  <si>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</si>
  <si>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</si>
  <si>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</si>
  <si>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</si>
  <si>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 xml:space="preserve">  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</si>
  <si>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</si>
  <si>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</si>
  <si>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</si>
  <si>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</si>
  <si>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</si>
  <si>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 xml:space="preserve">  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</si>
  <si>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</si>
  <si>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</si>
  <si>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</si>
  <si>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</si>
  <si>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</si>
  <si>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 xml:space="preserve">  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</si>
  <si>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</si>
  <si>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</si>
  <si>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</si>
  <si>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</si>
  <si>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</si>
  <si>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</si>
  <si>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</si>
  <si>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</si>
  <si>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</si>
  <si>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</si>
  <si>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</si>
  <si>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</si>
  <si>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</si>
  <si>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</si>
  <si>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</si>
  <si>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</si>
  <si>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</si>
  <si>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Муниципальная программа "Развитие культуры города Обнинска"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</si>
  <si>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</si>
  <si>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</si>
  <si>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</si>
  <si>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</si>
  <si>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</si>
  <si>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</si>
  <si>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</si>
  <si>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</si>
  <si>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</si>
  <si>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</si>
  <si>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</si>
  <si>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</si>
  <si>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</si>
  <si>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</si>
  <si>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</si>
  <si>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</si>
  <si>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</si>
  <si>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</si>
  <si>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</si>
  <si>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 xml:space="preserve">  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</si>
  <si>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</si>
  <si>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</si>
  <si>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</si>
  <si>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</si>
  <si>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</si>
  <si>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</si>
  <si>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</si>
  <si>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 xml:space="preserve">  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</si>
  <si>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</si>
  <si>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</si>
  <si>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</si>
  <si>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</si>
  <si>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</si>
  <si>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 xml:space="preserve">  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</si>
  <si>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</si>
  <si>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</si>
  <si>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</si>
  <si>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</si>
  <si>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</si>
  <si>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 xml:space="preserve">  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</si>
  <si>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</si>
  <si>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</si>
  <si>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</si>
  <si>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</si>
  <si>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</si>
  <si>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Выплата компенсации работникам муниципальных организаций культуры за наем (поднаем) жилых помещений</t>
  </si>
  <si>
    <t>0250310000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</si>
  <si>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</si>
  <si>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</si>
  <si>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</si>
  <si>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</si>
  <si>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</si>
  <si>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</si>
  <si>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</si>
  <si>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</si>
  <si>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</si>
  <si>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</si>
  <si>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</si>
  <si>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</si>
  <si>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</si>
  <si>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</si>
  <si>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</si>
  <si>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</si>
  <si>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</si>
  <si>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Поддержка физкультурно-спортивных организаций, развивающих командные игровые виды спорта</t>
  </si>
  <si>
    <t>0401410000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</si>
  <si>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</si>
  <si>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040P550810</t>
  </si>
  <si>
    <t>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</si>
  <si>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</si>
  <si>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</si>
  <si>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</si>
  <si>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</si>
  <si>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</si>
  <si>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</si>
  <si>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</si>
  <si>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</si>
  <si>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</si>
  <si>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</si>
  <si>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</si>
  <si>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</si>
  <si>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</si>
  <si>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</si>
  <si>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</si>
  <si>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</si>
  <si>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</si>
  <si>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</si>
  <si>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</si>
  <si>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</si>
  <si>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</si>
  <si>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</si>
  <si>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</si>
  <si>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</si>
  <si>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</si>
  <si>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</si>
  <si>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</si>
  <si>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</si>
  <si>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</si>
  <si>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</si>
  <si>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</si>
  <si>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</si>
  <si>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</si>
  <si>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</si>
  <si>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</si>
  <si>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</si>
  <si>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</si>
  <si>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</si>
  <si>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</si>
  <si>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</si>
  <si>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</si>
  <si>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 xml:space="preserve">  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</si>
  <si>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</si>
  <si>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</si>
  <si>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</si>
  <si>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</si>
  <si>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</si>
  <si>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</si>
  <si>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</si>
  <si>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</si>
  <si>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</si>
  <si>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 xml:space="preserve">  Подпрограмма "Жилье в кредит"</t>
  </si>
  <si>
    <t>0530000000</t>
  </si>
  <si>
    <t>Предоставление компенсации гражданам на приобретение жилья</t>
  </si>
  <si>
    <t>0530110000</t>
  </si>
  <si>
    <t xml:space="preserve">  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</si>
  <si>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</si>
  <si>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</si>
  <si>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</si>
  <si>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</si>
  <si>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</si>
  <si>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</si>
  <si>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</si>
  <si>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</si>
  <si>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</si>
  <si>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</si>
  <si>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</si>
  <si>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</si>
  <si>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</si>
  <si>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</si>
  <si>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</si>
  <si>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</si>
  <si>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</si>
  <si>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</si>
  <si>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</si>
  <si>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</si>
  <si>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</si>
  <si>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</si>
  <si>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</si>
  <si>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</si>
  <si>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</si>
  <si>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</si>
  <si>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</si>
  <si>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</si>
  <si>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</si>
  <si>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</si>
  <si>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</si>
  <si>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</si>
  <si>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</si>
  <si>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</si>
  <si>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</si>
  <si>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</si>
  <si>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</si>
  <si>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</si>
  <si>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</si>
  <si>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</si>
  <si>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</si>
  <si>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</si>
  <si>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</si>
  <si>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</si>
  <si>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Разработка сводного топливно-энергетического баланса муниципального образования "Город Обнинск"</t>
  </si>
  <si>
    <t>0800510000</t>
  </si>
  <si>
    <t>Муниципальная программа "Благоустройство города Обнинска"</t>
  </si>
  <si>
    <t>0900000000</t>
  </si>
  <si>
    <t xml:space="preserve">  Подпрограмма "Содержание и озеленение территории города Обнинска"</t>
  </si>
  <si>
    <t>0910000000</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</si>
  <si>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</si>
  <si>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</si>
  <si>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</si>
  <si>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</si>
  <si>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 xml:space="preserve">  Подпрограмма "Содержание и развитие наружного освещения территории города Обнинска"</t>
  </si>
  <si>
    <t>0930000000</t>
  </si>
  <si>
    <t>Содержание сети уличного освещения городских территорий</t>
  </si>
  <si>
    <t>0930110000</t>
  </si>
  <si>
    <t>Развитие наружного освещения территории города Обнинска</t>
  </si>
  <si>
    <t>0930210000</t>
  </si>
  <si>
    <t xml:space="preserve">  Подпрограмма "Развитие парков, парковых зон и скверов города Обнинска"</t>
  </si>
  <si>
    <t>0940000000</t>
  </si>
  <si>
    <t>0940110000</t>
  </si>
  <si>
    <t>Организация и проведение городских мероприятий на территории парков города</t>
  </si>
  <si>
    <t>0940210000</t>
  </si>
  <si>
    <t xml:space="preserve">  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</si>
  <si>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</si>
  <si>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</si>
  <si>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</si>
  <si>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</si>
  <si>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</si>
  <si>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</si>
  <si>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</si>
  <si>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Проектирование и строительство станций очистки воды для скважин Вашутинского и Добринского водозаборов</t>
  </si>
  <si>
    <t>1000110000</t>
  </si>
  <si>
    <t>Осуществление функций МБУ "Управляющая компания систем коммунальной инфраструктуры"</t>
  </si>
  <si>
    <t>1001610000</t>
  </si>
  <si>
    <t>Муниципальная программа "Обеспечение правопорядка и безопасности населения на территории города Обнинска"</t>
  </si>
  <si>
    <t>1100000000</t>
  </si>
  <si>
    <t xml:space="preserve">  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</si>
  <si>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</si>
  <si>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</si>
  <si>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</si>
  <si>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</si>
  <si>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</si>
  <si>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 xml:space="preserve">  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</si>
  <si>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</si>
  <si>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</si>
  <si>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</si>
  <si>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</si>
  <si>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</si>
  <si>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</si>
  <si>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</si>
  <si>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</si>
  <si>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</si>
  <si>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</si>
  <si>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</si>
  <si>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</si>
  <si>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</si>
  <si>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 xml:space="preserve">  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</si>
  <si>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</si>
  <si>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</si>
  <si>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</si>
  <si>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</si>
  <si>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</si>
  <si>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</si>
  <si>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</si>
  <si>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</si>
  <si>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</si>
  <si>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</si>
  <si>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</si>
  <si>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1220510000</t>
  </si>
  <si>
    <t>Муниципальная программа "Обеспечение функционирования системы управления в муниципальном образовании "Город Обнинск"</t>
  </si>
  <si>
    <t>1300000000</t>
  </si>
  <si>
    <t xml:space="preserve">  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</si>
  <si>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</si>
  <si>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</si>
  <si>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</si>
  <si>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</si>
  <si>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Проведение ремонта имущества муниципальной казны и организация содержания имущества казны</t>
  </si>
  <si>
    <t xml:space="preserve">  Подпрограмма "Обеспечение градостроительной деятельности на территории муниципального образования "Город Обнинск"</t>
  </si>
  <si>
    <t>1320000000</t>
  </si>
  <si>
    <t>13201S7070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</si>
  <si>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</si>
  <si>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</si>
  <si>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</si>
  <si>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</si>
  <si>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</si>
  <si>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</si>
  <si>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</si>
  <si>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</si>
  <si>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</si>
  <si>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</si>
  <si>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</si>
  <si>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</si>
  <si>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</si>
  <si>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</si>
  <si>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</si>
  <si>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муниципального образования "Город Обнинск"</t>
  </si>
  <si>
    <t>1600210000</t>
  </si>
  <si>
    <t>Муниципальная программа "Профилактика терроризма и экстремизма на территории муниципального образования "Город Обнинск"</t>
  </si>
  <si>
    <t>1700000000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</si>
  <si>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</si>
  <si>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1701410000</t>
  </si>
  <si>
    <t>Непрограммные направления расходов</t>
  </si>
  <si>
    <t>7000000000</t>
  </si>
  <si>
    <t xml:space="preserve">  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</si>
  <si>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</si>
  <si>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</si>
  <si>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</si>
  <si>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</si>
  <si>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</si>
  <si>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</si>
  <si>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</si>
  <si>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</si>
  <si>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</si>
  <si>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</si>
  <si>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</si>
  <si>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</si>
  <si>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</si>
  <si>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</si>
  <si>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</si>
  <si>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</si>
  <si>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</si>
  <si>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</si>
  <si>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7010022220</t>
  </si>
  <si>
    <t>Осуществление полномочий по государственной регистрации актов гражданского состояния</t>
  </si>
  <si>
    <t>7010059340</t>
  </si>
  <si>
    <t xml:space="preserve">  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</si>
  <si>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</si>
  <si>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</si>
  <si>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</si>
  <si>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</si>
  <si>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</si>
  <si>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 xml:space="preserve">  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</si>
  <si>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</si>
  <si>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</si>
  <si>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</si>
  <si>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</si>
  <si>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</si>
  <si>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</si>
  <si>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</si>
  <si>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</si>
  <si>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</si>
  <si>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</si>
  <si>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</si>
  <si>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</si>
  <si>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</si>
  <si>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</si>
  <si>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</si>
  <si>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</si>
  <si>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</si>
  <si>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</si>
  <si>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Ремонт помещений, находящихся в муниципальной собственности</t>
  </si>
  <si>
    <t>7030013018</t>
  </si>
  <si>
    <t xml:space="preserve">  Расходы непрограммного характера за счет средств межбюджетных трансфертов, не включенные в другие направления расходов</t>
  </si>
  <si>
    <t>7040000000</t>
  </si>
  <si>
    <t xml:space="preserve">  Обеспечение государственных гарантий на получение общедоступного и бесплатного дошкольного образования</t>
  </si>
  <si>
    <t>01102S6320</t>
  </si>
  <si>
    <t>01209L3030</t>
  </si>
  <si>
    <t xml:space="preserve"> 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</si>
  <si>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 xml:space="preserve">  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</si>
  <si>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Создание и развитие научных и творческих коллективных центров</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</si>
  <si>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</si>
  <si>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03003L5250</t>
  </si>
  <si>
    <t xml:space="preserve"> Организация и проведение социально-значимых мероприятий</t>
  </si>
  <si>
    <t>Возмещение расходов на установку внутридомового газового оборудования</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</si>
  <si>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</si>
  <si>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051P104280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</si>
  <si>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</si>
  <si>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060R187050</t>
  </si>
  <si>
    <t>Реализация мероприятий по благоустройству территории города Обнинска, в том числе очистке земель от мусора, отлову животных без владельцев</t>
  </si>
  <si>
    <t>0910509999</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</si>
  <si>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</si>
  <si>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 xml:space="preserve">    Реализация инициативных проектов в сфере благоустройства города</t>
  </si>
  <si>
    <t xml:space="preserve">  Благоустройство и расширение парковых зон и скверов на территории города</t>
  </si>
  <si>
    <t>100F150214</t>
  </si>
  <si>
    <t xml:space="preserve">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</si>
  <si>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Обеспечение консультационной, организационно-методической и информационной поддержки предпринимательской деятельности</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</si>
  <si>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</si>
  <si>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</si>
  <si>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150F255550</t>
  </si>
  <si>
    <t>Муниципальная программа "Общественное долголетие"</t>
  </si>
  <si>
    <t>Информирование населения о распространении социально значимых заболеваний</t>
  </si>
  <si>
    <t>Финансовое обеспечение (возмещение) расходов на эксплуатацию объекта Концессионного соглашения в виде платы Концедента</t>
  </si>
  <si>
    <t xml:space="preserve"> 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</si>
  <si>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</si>
  <si>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70400S9090</t>
  </si>
  <si>
    <t>Реализация концессионного соглашения в сфере теплоснабжения, горячего и холодного водоснабжения, водоотведения</t>
  </si>
  <si>
    <t>Приложение №4 к Постановлению Администрации города Обнинска "Об утверждении отчета об исполнении бюджета города Обнинска за 1 квартал 2024 года"</t>
  </si>
  <si>
    <t>Исполнение бюджетных ассигнований бюджета города Обнинска за 1 квартал 2024 года по целевым статьям  (муниципальным программам и непрограммным направлениям деятельности)</t>
  </si>
  <si>
    <r>
      <t xml:space="preserve">от  </t>
    </r>
    <r>
      <rPr>
        <u val="single"/>
        <sz val="10"/>
        <rFont val="Times New Roman"/>
        <family val="1"/>
      </rPr>
      <t xml:space="preserve">   18.04.2024    </t>
    </r>
    <r>
      <rPr>
        <sz val="10"/>
        <rFont val="Times New Roman"/>
        <family val="1"/>
      </rPr>
      <t xml:space="preserve">  № </t>
    </r>
    <r>
      <rPr>
        <u val="single"/>
        <sz val="10"/>
        <rFont val="Times New Roman"/>
        <family val="1"/>
      </rPr>
      <t xml:space="preserve">   1070-п   </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</si>
</sst>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1"/>
      <name val="Times New Roman"/>
      <family val="1"/>
    </font>
    <font>
      <b/>
      <sz val="11"/>
      <name val="Arial Cyr"/>
      <family val="0"/>
    </font>
    <font>
      <b/>
      <sz val="11"/>
      <color indexed="8"/>
      <name val="Times New Roman"/>
      <family val="1"/>
    </font>
    <font>
      <sz val="11"/>
      <color indexed="8"/>
      <name val="Times New Roman"/>
      <family val="1"/>
    </font>
    <font>
      <i/>
      <sz val="11"/>
      <name val="Arial Cyr"/>
      <family val="0"/>
    </font>
    <font>
      <b/>
      <sz val="12"/>
      <name val="Arial Cyr"/>
      <family val="0"/>
    </font>
    <font>
      <sz val="12"/>
      <name val="Arial Cyr"/>
      <family val="0"/>
    </font>
    <font>
      <b/>
      <sz val="10"/>
      <name val="Arial Cyr"/>
      <family val="0"/>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4" fontId="17" fillId="0" borderId="11">
      <alignment horizontal="right" vertical="top" shrinkToFit="1"/>
      <protection/>
    </xf>
    <xf numFmtId="10" fontId="17" fillId="0" borderId="11">
      <alignment horizontal="right" vertical="top" shrinkToFit="1"/>
      <protection/>
    </xf>
    <xf numFmtId="0" fontId="17" fillId="24" borderId="12">
      <alignment shrinkToFit="1"/>
      <protection/>
    </xf>
    <xf numFmtId="0" fontId="22" fillId="0" borderId="11">
      <alignment horizontal="left"/>
      <protection/>
    </xf>
    <xf numFmtId="4" fontId="22" fillId="4" borderId="11">
      <alignment horizontal="right" vertical="top" shrinkToFit="1"/>
      <protection/>
    </xf>
    <xf numFmtId="10" fontId="22" fillId="4" borderId="11">
      <alignment horizontal="right" vertical="top" shrinkToFit="1"/>
      <protection/>
    </xf>
    <xf numFmtId="0" fontId="17" fillId="24" borderId="13">
      <alignment/>
      <protection/>
    </xf>
    <xf numFmtId="0" fontId="17" fillId="0" borderId="0">
      <alignment horizontal="left" wrapText="1"/>
      <protection/>
    </xf>
    <xf numFmtId="0" fontId="22" fillId="0" borderId="11">
      <alignment vertical="top" wrapText="1"/>
      <protection/>
    </xf>
    <xf numFmtId="4" fontId="22" fillId="5" borderId="11">
      <alignment horizontal="right" vertical="top" shrinkToFit="1"/>
      <protection/>
    </xf>
    <xf numFmtId="10" fontId="22" fillId="5" borderId="11">
      <alignment horizontal="right" vertical="top" shrinkToFit="1"/>
      <protection/>
    </xf>
    <xf numFmtId="0" fontId="17" fillId="24" borderId="12">
      <alignment horizontal="center"/>
      <protection/>
    </xf>
    <xf numFmtId="0" fontId="17" fillId="24" borderId="12">
      <alignment horizontal="left"/>
      <protection/>
    </xf>
    <xf numFmtId="0" fontId="17" fillId="24" borderId="13">
      <alignment horizontal="center"/>
      <protection/>
    </xf>
    <xf numFmtId="0" fontId="17" fillId="24" borderId="13">
      <alignment horizontal="left"/>
      <protection/>
    </xf>
    <xf numFmtId="0" fontId="22" fillId="0" borderId="11">
      <alignment vertical="top" wrapText="1"/>
      <protection/>
    </xf>
    <xf numFmtId="4" fontId="22" fillId="5" borderId="11">
      <alignment horizontal="right" vertical="top" shrinkToFit="1"/>
      <protection/>
    </xf>
    <xf numFmtId="4" fontId="22" fillId="5" borderId="11">
      <alignment horizontal="right" vertical="top" shrinkToFi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3"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19" fillId="0" borderId="17" applyNumberFormat="0" applyFill="0" applyAlignment="0" applyProtection="0"/>
    <xf numFmtId="0" fontId="7" fillId="23" borderId="2" applyNumberFormat="0" applyAlignment="0" applyProtection="0"/>
    <xf numFmtId="0" fontId="27" fillId="0" borderId="0" applyNumberFormat="0" applyFill="0" applyBorder="0" applyAlignment="0" applyProtection="0"/>
    <xf numFmtId="0" fontId="15" fillId="11" borderId="0" applyNumberFormat="0" applyBorder="0" applyAlignment="0" applyProtection="0"/>
    <xf numFmtId="0" fontId="28"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29"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39">
    <xf numFmtId="0" fontId="0" fillId="0" borderId="0" xfId="0" applyAlignment="1">
      <alignment/>
    </xf>
    <xf numFmtId="49" fontId="0" fillId="0" borderId="0" xfId="0" applyNumberFormat="1" applyFont="1" applyFill="1" applyAlignment="1">
      <alignment/>
    </xf>
    <xf numFmtId="49" fontId="0" fillId="0" borderId="0" xfId="0" applyNumberFormat="1" applyFill="1" applyAlignment="1">
      <alignment horizontal="center"/>
    </xf>
    <xf numFmtId="0" fontId="30" fillId="0" borderId="0" xfId="0" applyFont="1" applyFill="1" applyAlignment="1">
      <alignment horizontal="center"/>
    </xf>
    <xf numFmtId="0" fontId="31" fillId="0" borderId="0" xfId="0" applyFont="1" applyFill="1" applyAlignment="1">
      <alignment/>
    </xf>
    <xf numFmtId="0" fontId="0" fillId="0" borderId="0" xfId="0" applyFill="1" applyAlignment="1">
      <alignment/>
    </xf>
    <xf numFmtId="49" fontId="0" fillId="0" borderId="0" xfId="0" applyNumberFormat="1" applyFill="1" applyAlignment="1">
      <alignment/>
    </xf>
    <xf numFmtId="49" fontId="32" fillId="0" borderId="0" xfId="0" applyNumberFormat="1" applyFont="1" applyFill="1" applyAlignment="1">
      <alignment horizontal="center" wrapText="1"/>
    </xf>
    <xf numFmtId="0" fontId="30" fillId="0" borderId="0" xfId="0" applyFont="1" applyFill="1" applyBorder="1" applyAlignment="1">
      <alignment horizontal="left"/>
    </xf>
    <xf numFmtId="49" fontId="3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xf>
    <xf numFmtId="0" fontId="36" fillId="0" borderId="0" xfId="0" applyFont="1" applyFill="1" applyAlignment="1">
      <alignment horizontal="right"/>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xf>
    <xf numFmtId="0" fontId="39" fillId="0" borderId="18" xfId="95" applyNumberFormat="1" applyFont="1" applyFill="1" applyBorder="1" applyAlignment="1" applyProtection="1">
      <alignment horizontal="left" vertical="top" wrapText="1" shrinkToFit="1"/>
      <protection/>
    </xf>
    <xf numFmtId="1" fontId="39" fillId="0" borderId="18" xfId="83" applyNumberFormat="1" applyFont="1" applyFill="1" applyBorder="1" applyAlignment="1" applyProtection="1">
      <alignment horizontal="center"/>
      <protection/>
    </xf>
    <xf numFmtId="4" fontId="39" fillId="0" borderId="18" xfId="96" applyNumberFormat="1" applyFont="1" applyFill="1" applyBorder="1" applyAlignment="1" applyProtection="1">
      <alignment horizontal="center"/>
      <protection/>
    </xf>
    <xf numFmtId="0" fontId="37" fillId="0" borderId="0" xfId="0" applyFont="1" applyFill="1" applyAlignment="1">
      <alignment/>
    </xf>
    <xf numFmtId="0" fontId="40" fillId="0" borderId="18" xfId="95" applyNumberFormat="1" applyFont="1" applyFill="1" applyBorder="1" applyAlignment="1" applyProtection="1">
      <alignment horizontal="left" vertical="top" wrapText="1" shrinkToFit="1"/>
      <protection/>
    </xf>
    <xf numFmtId="1" fontId="40" fillId="0" borderId="18" xfId="83" applyNumberFormat="1" applyFont="1" applyFill="1" applyBorder="1" applyAlignment="1" applyProtection="1">
      <alignment horizontal="center"/>
      <protection/>
    </xf>
    <xf numFmtId="4" fontId="40" fillId="0" borderId="18" xfId="96" applyNumberFormat="1" applyFont="1" applyFill="1" applyBorder="1" applyAlignment="1" applyProtection="1">
      <alignment horizontal="center"/>
      <protection/>
    </xf>
    <xf numFmtId="0" fontId="41" fillId="0" borderId="0" xfId="0" applyFont="1" applyFill="1" applyAlignment="1">
      <alignment/>
    </xf>
    <xf numFmtId="0" fontId="42" fillId="0" borderId="0" xfId="0" applyFont="1" applyFill="1" applyAlignment="1">
      <alignment/>
    </xf>
    <xf numFmtId="0" fontId="43" fillId="0" borderId="0" xfId="0" applyFont="1" applyFill="1" applyAlignment="1">
      <alignment/>
    </xf>
    <xf numFmtId="2" fontId="38" fillId="0" borderId="0" xfId="0" applyNumberFormat="1" applyFont="1" applyFill="1" applyAlignment="1">
      <alignment/>
    </xf>
    <xf numFmtId="0" fontId="44" fillId="0" borderId="0" xfId="0" applyFont="1" applyFill="1" applyAlignment="1">
      <alignment/>
    </xf>
    <xf numFmtId="4" fontId="44" fillId="0" borderId="0" xfId="0" applyNumberFormat="1" applyFont="1" applyFill="1" applyAlignment="1">
      <alignment/>
    </xf>
    <xf numFmtId="4" fontId="39" fillId="0" borderId="18" xfId="86" applyNumberFormat="1" applyFont="1" applyFill="1" applyBorder="1" applyAlignment="1" applyProtection="1">
      <alignment horizontal="center" vertical="center" wrapText="1"/>
      <protection/>
    </xf>
    <xf numFmtId="4" fontId="40" fillId="28" borderId="18" xfId="96" applyNumberFormat="1" applyFont="1" applyFill="1" applyBorder="1" applyAlignment="1" applyProtection="1">
      <alignment horizontal="center"/>
      <protection/>
    </xf>
    <xf numFmtId="0" fontId="39" fillId="28" borderId="18" xfId="95" applyNumberFormat="1" applyFont="1" applyFill="1" applyBorder="1" applyAlignment="1" applyProtection="1">
      <alignment horizontal="left" vertical="top" wrapText="1" shrinkToFit="1"/>
      <protection/>
    </xf>
    <xf numFmtId="1" fontId="39" fillId="28" borderId="18" xfId="83" applyNumberFormat="1" applyFont="1" applyFill="1" applyBorder="1" applyAlignment="1" applyProtection="1">
      <alignment horizontal="center"/>
      <protection/>
    </xf>
    <xf numFmtId="4" fontId="39" fillId="28" borderId="18" xfId="96" applyNumberFormat="1" applyFont="1" applyFill="1" applyBorder="1" applyAlignment="1" applyProtection="1">
      <alignment horizontal="center"/>
      <protection/>
    </xf>
    <xf numFmtId="4" fontId="37" fillId="28" borderId="18" xfId="96" applyNumberFormat="1" applyFont="1" applyFill="1" applyBorder="1" applyAlignment="1" applyProtection="1">
      <alignment horizontal="center"/>
      <protection/>
    </xf>
    <xf numFmtId="0" fontId="39" fillId="0" borderId="18" xfId="84" applyNumberFormat="1" applyFont="1" applyFill="1" applyBorder="1" applyAlignment="1" applyProtection="1">
      <alignment horizontal="center"/>
      <protection/>
    </xf>
    <xf numFmtId="0" fontId="30" fillId="0" borderId="0" xfId="0" applyFont="1" applyFill="1" applyBorder="1" applyAlignment="1">
      <alignment horizontal="left" wrapText="1"/>
    </xf>
    <xf numFmtId="49" fontId="30" fillId="0" borderId="0" xfId="0" applyNumberFormat="1" applyFont="1" applyFill="1" applyBorder="1" applyAlignment="1">
      <alignment horizontal="left" wrapText="1"/>
    </xf>
    <xf numFmtId="0" fontId="30" fillId="0" borderId="0" xfId="0" applyFont="1" applyFill="1" applyBorder="1" applyAlignment="1">
      <alignment horizontal="left"/>
    </xf>
    <xf numFmtId="49" fontId="34" fillId="0" borderId="0" xfId="0" applyNumberFormat="1" applyFont="1" applyFill="1" applyBorder="1" applyAlignment="1">
      <alignment horizontal="center" wrapText="1"/>
    </xf>
  </cellXfs>
  <cellStyles count="12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60" xfId="105"/>
    <cellStyle name="xl63" xfId="106"/>
    <cellStyle name="xl64" xfId="107"/>
    <cellStyle name="Акцент1" xfId="108"/>
    <cellStyle name="Акцент2" xfId="109"/>
    <cellStyle name="Акцент3" xfId="110"/>
    <cellStyle name="Акцент4" xfId="111"/>
    <cellStyle name="Акцент5" xfId="112"/>
    <cellStyle name="Акцент6" xfId="113"/>
    <cellStyle name="Ввод " xfId="114"/>
    <cellStyle name="Вывод" xfId="115"/>
    <cellStyle name="Вычисление" xfId="116"/>
    <cellStyle name="Currency" xfId="117"/>
    <cellStyle name="Currency [0]" xfId="118"/>
    <cellStyle name="Заголовок 1" xfId="119"/>
    <cellStyle name="Заголовок 2" xfId="120"/>
    <cellStyle name="Заголовок 3" xfId="121"/>
    <cellStyle name="Заголовок 4" xfId="122"/>
    <cellStyle name="Итог" xfId="123"/>
    <cellStyle name="Контрольная ячейка" xfId="124"/>
    <cellStyle name="Название" xfId="125"/>
    <cellStyle name="Нейтральный" xfId="126"/>
    <cellStyle name="Плохой" xfId="127"/>
    <cellStyle name="Пояснение" xfId="128"/>
    <cellStyle name="Примечание" xfId="129"/>
    <cellStyle name="Percent" xfId="130"/>
    <cellStyle name="Связанная ячейка" xfId="131"/>
    <cellStyle name="Текст предупреждения" xfId="132"/>
    <cellStyle name="Comma" xfId="133"/>
    <cellStyle name="Comma [0]" xfId="134"/>
    <cellStyle name="Хороший"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43"/>
  <sheetViews>
    <sheetView tabSelected="1" zoomScaleSheetLayoutView="80" zoomScalePageLayoutView="0" workbookViewId="0" topLeftCell="A1">
      <selection activeCell="E4" sqref="E4"/>
    </sheetView>
  </sheetViews>
  <sheetFormatPr defaultColWidth="9.00390625" defaultRowHeight="12.75"/>
  <cols>
    <col min="1" max="1" width="55.25390625" style="1" customWidth="1"/>
    <col min="2" max="2" width="14.75390625" style="2" customWidth="1"/>
    <col min="3" max="3" width="21.375" style="3" customWidth="1"/>
    <col min="4" max="4" width="20.625" style="4" customWidth="1"/>
    <col min="5" max="5" width="12.375" style="5" customWidth="1"/>
    <col min="6" max="16384" width="9.00390625" style="5" customWidth="1"/>
  </cols>
  <sheetData>
    <row r="1" spans="1:8" ht="51" customHeight="1">
      <c r="A1" s="6"/>
      <c r="B1" s="7"/>
      <c r="C1" s="35" t="s">
        <v>451</v>
      </c>
      <c r="D1" s="35"/>
      <c r="E1" s="36"/>
      <c r="F1" s="36"/>
      <c r="G1" s="36"/>
      <c r="H1" s="36"/>
    </row>
    <row r="2" spans="3:4" ht="12.75">
      <c r="C2" s="37" t="s">
        <v>453</v>
      </c>
      <c r="D2" s="37"/>
    </row>
    <row r="3" spans="3:4" ht="12.75">
      <c r="C3" s="8"/>
      <c r="D3" s="8"/>
    </row>
    <row r="4" spans="1:4" ht="54" customHeight="1">
      <c r="A4" s="38" t="s">
        <v>452</v>
      </c>
      <c r="B4" s="38"/>
      <c r="C4" s="38"/>
      <c r="D4" s="38"/>
    </row>
    <row r="5" spans="1:4" ht="18.75">
      <c r="A5" s="9"/>
      <c r="B5" s="10"/>
      <c r="D5" s="11" t="s">
        <v>31</v>
      </c>
    </row>
    <row r="6" spans="1:4" s="14" customFormat="1" ht="85.5">
      <c r="A6" s="12" t="s">
        <v>32</v>
      </c>
      <c r="B6" s="12" t="s">
        <v>33</v>
      </c>
      <c r="C6" s="13" t="s">
        <v>34</v>
      </c>
      <c r="D6" s="13" t="s">
        <v>35</v>
      </c>
    </row>
    <row r="7" spans="1:4" s="18" customFormat="1" ht="28.5">
      <c r="A7" s="15" t="s">
        <v>36</v>
      </c>
      <c r="B7" s="16" t="s">
        <v>37</v>
      </c>
      <c r="C7" s="33">
        <f>C8+C14+C22+C27+C30+C33+C36</f>
        <v>2520386751</v>
      </c>
      <c r="D7" s="33">
        <f>D8+D14+D22+D27+D30+D33+D36</f>
        <v>462653089.21000004</v>
      </c>
    </row>
    <row r="8" spans="1:4" s="14" customFormat="1" ht="28.5">
      <c r="A8" s="15" t="s">
        <v>38</v>
      </c>
      <c r="B8" s="16" t="s">
        <v>39</v>
      </c>
      <c r="C8" s="17">
        <f>SUM(C9:C13)</f>
        <v>882043942</v>
      </c>
      <c r="D8" s="17">
        <f>SUM(D9:D13)</f>
        <v>156214305.58</v>
      </c>
    </row>
    <row r="9" spans="1:4" s="22" customFormat="1" ht="30">
      <c r="A9" s="19" t="s">
        <v>419</v>
      </c>
      <c r="B9" s="20">
        <v>110116310</v>
      </c>
      <c r="C9" s="29">
        <v>535279469</v>
      </c>
      <c r="D9" s="29">
        <v>96937824.08</v>
      </c>
    </row>
    <row r="10" spans="1:4" s="14" customFormat="1" ht="30">
      <c r="A10" s="19" t="s">
        <v>40</v>
      </c>
      <c r="B10" s="20" t="s">
        <v>41</v>
      </c>
      <c r="C10" s="21">
        <v>173283422</v>
      </c>
      <c r="D10" s="21">
        <v>30444941.84</v>
      </c>
    </row>
    <row r="11" spans="1:4" s="14" customFormat="1" ht="75">
      <c r="A11" s="19" t="s">
        <v>42</v>
      </c>
      <c r="B11" s="20" t="s">
        <v>420</v>
      </c>
      <c r="C11" s="29">
        <v>151521051</v>
      </c>
      <c r="D11" s="29">
        <v>28320542.42</v>
      </c>
    </row>
    <row r="12" spans="1:4" s="14" customFormat="1" ht="30">
      <c r="A12" s="19" t="s">
        <v>43</v>
      </c>
      <c r="B12" s="20" t="s">
        <v>44</v>
      </c>
      <c r="C12" s="21">
        <v>20650000</v>
      </c>
      <c r="D12" s="21">
        <v>142800</v>
      </c>
    </row>
    <row r="13" spans="1:4" s="14" customFormat="1" ht="30">
      <c r="A13" s="19" t="s">
        <v>45</v>
      </c>
      <c r="B13" s="20" t="s">
        <v>46</v>
      </c>
      <c r="C13" s="21">
        <v>1310000</v>
      </c>
      <c r="D13" s="21">
        <v>368197.24</v>
      </c>
    </row>
    <row r="14" spans="1:4" s="23" customFormat="1" ht="28.5">
      <c r="A14" s="15" t="s">
        <v>47</v>
      </c>
      <c r="B14" s="16" t="s">
        <v>48</v>
      </c>
      <c r="C14" s="17">
        <f>SUM(C15:C21)</f>
        <v>1304148904</v>
      </c>
      <c r="D14" s="17">
        <f>SUM(D15:D21)</f>
        <v>239700929.92999998</v>
      </c>
    </row>
    <row r="15" spans="1:4" s="23" customFormat="1" ht="30">
      <c r="A15" s="19" t="s">
        <v>49</v>
      </c>
      <c r="B15" s="20">
        <v>120116330</v>
      </c>
      <c r="C15" s="21">
        <v>974860959</v>
      </c>
      <c r="D15" s="21">
        <v>179890053.14</v>
      </c>
    </row>
    <row r="16" spans="1:4" s="23" customFormat="1" ht="32.25" customHeight="1">
      <c r="A16" s="19" t="s">
        <v>50</v>
      </c>
      <c r="B16" s="20">
        <v>120216340</v>
      </c>
      <c r="C16" s="21">
        <v>2003778</v>
      </c>
      <c r="D16" s="21">
        <v>385813.66</v>
      </c>
    </row>
    <row r="17" spans="1:4" s="23" customFormat="1" ht="30">
      <c r="A17" s="19" t="s">
        <v>51</v>
      </c>
      <c r="B17" s="20" t="s">
        <v>52</v>
      </c>
      <c r="C17" s="21">
        <v>243900000</v>
      </c>
      <c r="D17" s="21">
        <v>44618162.71</v>
      </c>
    </row>
    <row r="18" spans="1:4" s="23" customFormat="1" ht="30">
      <c r="A18" s="19" t="s">
        <v>53</v>
      </c>
      <c r="B18" s="20" t="s">
        <v>54</v>
      </c>
      <c r="C18" s="21">
        <v>24000000</v>
      </c>
      <c r="D18" s="21">
        <v>408940</v>
      </c>
    </row>
    <row r="19" spans="1:4" s="23" customFormat="1" ht="30">
      <c r="A19" s="19" t="s">
        <v>55</v>
      </c>
      <c r="B19" s="20" t="s">
        <v>56</v>
      </c>
      <c r="C19" s="21">
        <v>5820000</v>
      </c>
      <c r="D19" s="21">
        <v>1206917.42</v>
      </c>
    </row>
    <row r="20" spans="1:4" s="24" customFormat="1" ht="45">
      <c r="A20" s="19" t="s">
        <v>57</v>
      </c>
      <c r="B20" s="20" t="s">
        <v>421</v>
      </c>
      <c r="C20" s="21">
        <v>45153360</v>
      </c>
      <c r="D20" s="21">
        <v>11088340</v>
      </c>
    </row>
    <row r="21" spans="1:4" s="23" customFormat="1" ht="90">
      <c r="A21" s="19" t="s">
        <v>58</v>
      </c>
      <c r="B21" s="20" t="s">
        <v>59</v>
      </c>
      <c r="C21" s="21">
        <v>8410807</v>
      </c>
      <c r="D21" s="21">
        <v>2102703</v>
      </c>
    </row>
    <row r="22" spans="1:4" s="14" customFormat="1" ht="45" customHeight="1">
      <c r="A22" s="15" t="s">
        <v>60</v>
      </c>
      <c r="B22" s="16" t="s">
        <v>61</v>
      </c>
      <c r="C22" s="17">
        <f>SUM(C23:C26)</f>
        <v>146595239</v>
      </c>
      <c r="D22" s="17">
        <f>SUM(D23:D26)</f>
        <v>35598620.2</v>
      </c>
    </row>
    <row r="23" spans="1:4" s="14" customFormat="1" ht="30.75" customHeight="1">
      <c r="A23" s="19" t="s">
        <v>62</v>
      </c>
      <c r="B23" s="20" t="s">
        <v>63</v>
      </c>
      <c r="C23" s="21">
        <v>40555665</v>
      </c>
      <c r="D23" s="21">
        <v>10050531.68</v>
      </c>
    </row>
    <row r="24" spans="1:4" s="14" customFormat="1" ht="46.5" customHeight="1">
      <c r="A24" s="19" t="s">
        <v>64</v>
      </c>
      <c r="B24" s="20" t="s">
        <v>65</v>
      </c>
      <c r="C24" s="21">
        <v>102361526</v>
      </c>
      <c r="D24" s="21">
        <v>24399058</v>
      </c>
    </row>
    <row r="25" spans="1:4" s="14" customFormat="1" ht="232.5" customHeight="1">
      <c r="A25" s="19" t="s">
        <v>422</v>
      </c>
      <c r="B25" s="20">
        <v>130216910</v>
      </c>
      <c r="C25" s="21">
        <v>340560</v>
      </c>
      <c r="D25" s="21">
        <v>31075.28</v>
      </c>
    </row>
    <row r="26" spans="1:4" s="14" customFormat="1" ht="173.25" customHeight="1">
      <c r="A26" s="19" t="s">
        <v>423</v>
      </c>
      <c r="B26" s="20">
        <v>130216920</v>
      </c>
      <c r="C26" s="21">
        <v>3337488</v>
      </c>
      <c r="D26" s="21">
        <v>1117955.24</v>
      </c>
    </row>
    <row r="27" spans="1:4" s="14" customFormat="1" ht="30.75" customHeight="1">
      <c r="A27" s="15" t="s">
        <v>66</v>
      </c>
      <c r="B27" s="16" t="s">
        <v>67</v>
      </c>
      <c r="C27" s="17">
        <f>SUM(C28:C29)</f>
        <v>15132802</v>
      </c>
      <c r="D27" s="17">
        <f>SUM(D28:D29)</f>
        <v>0</v>
      </c>
    </row>
    <row r="28" spans="1:4" s="14" customFormat="1" ht="30">
      <c r="A28" s="19" t="s">
        <v>68</v>
      </c>
      <c r="B28" s="20" t="s">
        <v>69</v>
      </c>
      <c r="C28" s="21">
        <v>12582802</v>
      </c>
      <c r="D28" s="21">
        <v>0</v>
      </c>
    </row>
    <row r="29" spans="1:4" s="14" customFormat="1" ht="30">
      <c r="A29" s="19" t="s">
        <v>70</v>
      </c>
      <c r="B29" s="20" t="s">
        <v>71</v>
      </c>
      <c r="C29" s="21">
        <v>2550000</v>
      </c>
      <c r="D29" s="21">
        <v>0</v>
      </c>
    </row>
    <row r="30" spans="1:4" s="18" customFormat="1" ht="28.5">
      <c r="A30" s="15" t="s">
        <v>72</v>
      </c>
      <c r="B30" s="16" t="s">
        <v>73</v>
      </c>
      <c r="C30" s="17">
        <f>SUM(C31:C32)</f>
        <v>80050000</v>
      </c>
      <c r="D30" s="17">
        <f>SUM(D31:D32)</f>
        <v>14667093.11</v>
      </c>
    </row>
    <row r="31" spans="1:4" s="18" customFormat="1" ht="30">
      <c r="A31" s="19" t="s">
        <v>74</v>
      </c>
      <c r="B31" s="20" t="s">
        <v>75</v>
      </c>
      <c r="C31" s="21">
        <v>79550000</v>
      </c>
      <c r="D31" s="21">
        <v>14667093.11</v>
      </c>
    </row>
    <row r="32" spans="1:4" s="14" customFormat="1" ht="30">
      <c r="A32" s="19" t="s">
        <v>76</v>
      </c>
      <c r="B32" s="20" t="s">
        <v>77</v>
      </c>
      <c r="C32" s="21">
        <v>500000</v>
      </c>
      <c r="D32" s="21">
        <v>0</v>
      </c>
    </row>
    <row r="33" spans="1:4" s="14" customFormat="1" ht="42.75">
      <c r="A33" s="15" t="s">
        <v>78</v>
      </c>
      <c r="B33" s="16" t="s">
        <v>79</v>
      </c>
      <c r="C33" s="17">
        <f>SUM(C34:C35)</f>
        <v>13200000</v>
      </c>
      <c r="D33" s="17">
        <f>SUM(D34:D35)</f>
        <v>2118370.23</v>
      </c>
    </row>
    <row r="34" spans="1:4" s="14" customFormat="1" ht="32.25" customHeight="1">
      <c r="A34" s="19" t="s">
        <v>80</v>
      </c>
      <c r="B34" s="20" t="s">
        <v>81</v>
      </c>
      <c r="C34" s="21">
        <v>13150000</v>
      </c>
      <c r="D34" s="21">
        <v>2076370.23</v>
      </c>
    </row>
    <row r="35" spans="1:4" s="14" customFormat="1" ht="30">
      <c r="A35" s="19" t="s">
        <v>82</v>
      </c>
      <c r="B35" s="20" t="s">
        <v>83</v>
      </c>
      <c r="C35" s="21">
        <v>50000</v>
      </c>
      <c r="D35" s="21">
        <v>42000</v>
      </c>
    </row>
    <row r="36" spans="1:4" s="14" customFormat="1" ht="28.5">
      <c r="A36" s="15" t="s">
        <v>84</v>
      </c>
      <c r="B36" s="16" t="s">
        <v>85</v>
      </c>
      <c r="C36" s="32">
        <f>SUM(C37:C41)</f>
        <v>79215864</v>
      </c>
      <c r="D36" s="32">
        <f>SUM(D37:D41)</f>
        <v>14353770.16</v>
      </c>
    </row>
    <row r="37" spans="1:4" s="14" customFormat="1" ht="30">
      <c r="A37" s="19" t="s">
        <v>86</v>
      </c>
      <c r="B37" s="20" t="s">
        <v>87</v>
      </c>
      <c r="C37" s="21">
        <v>15070000</v>
      </c>
      <c r="D37" s="21">
        <v>2672812.16</v>
      </c>
    </row>
    <row r="38" spans="1:4" s="14" customFormat="1" ht="30">
      <c r="A38" s="19" t="s">
        <v>88</v>
      </c>
      <c r="B38" s="20" t="s">
        <v>89</v>
      </c>
      <c r="C38" s="21">
        <v>60574800</v>
      </c>
      <c r="D38" s="21">
        <v>10950499.01</v>
      </c>
    </row>
    <row r="39" spans="1:4" s="14" customFormat="1" ht="30">
      <c r="A39" s="19" t="s">
        <v>90</v>
      </c>
      <c r="B39" s="20" t="s">
        <v>91</v>
      </c>
      <c r="C39" s="21">
        <v>1200000</v>
      </c>
      <c r="D39" s="21">
        <v>0</v>
      </c>
    </row>
    <row r="40" spans="1:4" s="14" customFormat="1" ht="15">
      <c r="A40" s="19" t="s">
        <v>92</v>
      </c>
      <c r="B40" s="20" t="s">
        <v>93</v>
      </c>
      <c r="C40" s="21">
        <v>500000</v>
      </c>
      <c r="D40" s="21">
        <v>307000</v>
      </c>
    </row>
    <row r="41" spans="1:4" s="14" customFormat="1" ht="15">
      <c r="A41" s="19" t="s">
        <v>94</v>
      </c>
      <c r="B41" s="20" t="s">
        <v>95</v>
      </c>
      <c r="C41" s="21">
        <v>1871064</v>
      </c>
      <c r="D41" s="21">
        <v>423458.99</v>
      </c>
    </row>
    <row r="42" spans="1:4" s="14" customFormat="1" ht="28.5">
      <c r="A42" s="15" t="s">
        <v>96</v>
      </c>
      <c r="B42" s="16" t="s">
        <v>97</v>
      </c>
      <c r="C42" s="32">
        <f>C43+C52+C56+C59+C62</f>
        <v>483070751.51</v>
      </c>
      <c r="D42" s="32">
        <f>D43+D52+D56+D59+D62</f>
        <v>98959280.73</v>
      </c>
    </row>
    <row r="43" spans="1:4" s="14" customFormat="1" ht="42.75">
      <c r="A43" s="15" t="s">
        <v>98</v>
      </c>
      <c r="B43" s="16" t="s">
        <v>99</v>
      </c>
      <c r="C43" s="32">
        <f>SUM(C44:C51)</f>
        <v>170209060.96</v>
      </c>
      <c r="D43" s="32">
        <f>SUM(D44:D51)</f>
        <v>30554713.4</v>
      </c>
    </row>
    <row r="44" spans="1:4" s="14" customFormat="1" ht="15">
      <c r="A44" s="19" t="s">
        <v>100</v>
      </c>
      <c r="B44" s="20" t="s">
        <v>101</v>
      </c>
      <c r="C44" s="21">
        <v>5000000</v>
      </c>
      <c r="D44" s="21">
        <v>1196090.4</v>
      </c>
    </row>
    <row r="45" spans="1:4" s="14" customFormat="1" ht="30">
      <c r="A45" s="19" t="s">
        <v>102</v>
      </c>
      <c r="B45" s="20" t="s">
        <v>103</v>
      </c>
      <c r="C45" s="21">
        <v>98320000</v>
      </c>
      <c r="D45" s="21">
        <v>26739902</v>
      </c>
    </row>
    <row r="46" spans="1:4" s="14" customFormat="1" ht="45">
      <c r="A46" s="19" t="s">
        <v>104</v>
      </c>
      <c r="B46" s="20" t="s">
        <v>105</v>
      </c>
      <c r="C46" s="21">
        <v>22311060.96</v>
      </c>
      <c r="D46" s="21">
        <v>0</v>
      </c>
    </row>
    <row r="47" spans="1:4" s="14" customFormat="1" ht="15">
      <c r="A47" s="19" t="s">
        <v>106</v>
      </c>
      <c r="B47" s="20" t="s">
        <v>107</v>
      </c>
      <c r="C47" s="21">
        <v>24779800</v>
      </c>
      <c r="D47" s="21">
        <v>2265500</v>
      </c>
    </row>
    <row r="48" spans="1:4" s="14" customFormat="1" ht="31.5" customHeight="1">
      <c r="A48" s="19" t="s">
        <v>108</v>
      </c>
      <c r="B48" s="20" t="s">
        <v>109</v>
      </c>
      <c r="C48" s="21">
        <v>18773200</v>
      </c>
      <c r="D48" s="21">
        <v>0</v>
      </c>
    </row>
    <row r="49" spans="1:4" s="14" customFormat="1" ht="30">
      <c r="A49" s="19" t="s">
        <v>110</v>
      </c>
      <c r="B49" s="20" t="s">
        <v>111</v>
      </c>
      <c r="C49" s="21">
        <v>300000</v>
      </c>
      <c r="D49" s="21">
        <v>0</v>
      </c>
    </row>
    <row r="50" spans="1:4" s="18" customFormat="1" ht="30">
      <c r="A50" s="19" t="s">
        <v>112</v>
      </c>
      <c r="B50" s="20" t="s">
        <v>113</v>
      </c>
      <c r="C50" s="21">
        <v>450000</v>
      </c>
      <c r="D50" s="21">
        <v>180321</v>
      </c>
    </row>
    <row r="51" spans="1:4" s="14" customFormat="1" ht="15">
      <c r="A51" s="19" t="s">
        <v>114</v>
      </c>
      <c r="B51" s="20" t="s">
        <v>115</v>
      </c>
      <c r="C51" s="21">
        <v>275000</v>
      </c>
      <c r="D51" s="21">
        <v>172900</v>
      </c>
    </row>
    <row r="52" spans="1:4" s="14" customFormat="1" ht="28.5">
      <c r="A52" s="15" t="s">
        <v>116</v>
      </c>
      <c r="B52" s="16" t="s">
        <v>117</v>
      </c>
      <c r="C52" s="17">
        <f>SUM(C53:C55)</f>
        <v>60866940</v>
      </c>
      <c r="D52" s="17">
        <f>SUM(D53:D55)</f>
        <v>14338451</v>
      </c>
    </row>
    <row r="53" spans="1:4" s="14" customFormat="1" ht="18" customHeight="1">
      <c r="A53" s="19" t="s">
        <v>118</v>
      </c>
      <c r="B53" s="20" t="s">
        <v>119</v>
      </c>
      <c r="C53" s="21">
        <v>57416000</v>
      </c>
      <c r="D53" s="21">
        <v>13887511</v>
      </c>
    </row>
    <row r="54" spans="1:4" s="14" customFormat="1" ht="45">
      <c r="A54" s="19" t="s">
        <v>120</v>
      </c>
      <c r="B54" s="20" t="s">
        <v>121</v>
      </c>
      <c r="C54" s="21">
        <v>3000000</v>
      </c>
      <c r="D54" s="21">
        <v>0</v>
      </c>
    </row>
    <row r="55" spans="1:4" s="14" customFormat="1" ht="33" customHeight="1">
      <c r="A55" s="19" t="s">
        <v>122</v>
      </c>
      <c r="B55" s="20" t="s">
        <v>123</v>
      </c>
      <c r="C55" s="21">
        <v>450940</v>
      </c>
      <c r="D55" s="21">
        <v>450940</v>
      </c>
    </row>
    <row r="56" spans="1:4" s="14" customFormat="1" ht="28.5">
      <c r="A56" s="15" t="s">
        <v>124</v>
      </c>
      <c r="B56" s="16" t="s">
        <v>125</v>
      </c>
      <c r="C56" s="17">
        <f>SUM(C57:C58)</f>
        <v>41735310.55</v>
      </c>
      <c r="D56" s="17">
        <f>SUM(D57:D58)</f>
        <v>7032771</v>
      </c>
    </row>
    <row r="57" spans="1:4" s="14" customFormat="1" ht="15">
      <c r="A57" s="19" t="s">
        <v>126</v>
      </c>
      <c r="B57" s="20" t="s">
        <v>127</v>
      </c>
      <c r="C57" s="21">
        <v>31800000</v>
      </c>
      <c r="D57" s="21">
        <v>7032771</v>
      </c>
    </row>
    <row r="58" spans="1:4" s="18" customFormat="1" ht="30">
      <c r="A58" s="19" t="s">
        <v>128</v>
      </c>
      <c r="B58" s="20" t="s">
        <v>129</v>
      </c>
      <c r="C58" s="21">
        <v>9935310.55</v>
      </c>
      <c r="D58" s="21">
        <v>0</v>
      </c>
    </row>
    <row r="59" spans="1:4" s="14" customFormat="1" ht="42.75">
      <c r="A59" s="15" t="s">
        <v>130</v>
      </c>
      <c r="B59" s="16" t="s">
        <v>131</v>
      </c>
      <c r="C59" s="17">
        <f>SUM(C60:C61)</f>
        <v>157796000</v>
      </c>
      <c r="D59" s="17">
        <f>SUM(D60:D61)</f>
        <v>33843717</v>
      </c>
    </row>
    <row r="60" spans="1:4" s="14" customFormat="1" ht="30">
      <c r="A60" s="19" t="s">
        <v>132</v>
      </c>
      <c r="B60" s="20" t="s">
        <v>133</v>
      </c>
      <c r="C60" s="21">
        <v>156366000</v>
      </c>
      <c r="D60" s="21">
        <v>33843717</v>
      </c>
    </row>
    <row r="61" spans="1:5" s="14" customFormat="1" ht="45">
      <c r="A61" s="19" t="s">
        <v>134</v>
      </c>
      <c r="B61" s="20" t="s">
        <v>135</v>
      </c>
      <c r="C61" s="21">
        <v>1430000</v>
      </c>
      <c r="D61" s="21">
        <v>0</v>
      </c>
      <c r="E61" s="25"/>
    </row>
    <row r="62" spans="1:4" s="14" customFormat="1" ht="42.75">
      <c r="A62" s="15" t="s">
        <v>136</v>
      </c>
      <c r="B62" s="16" t="s">
        <v>137</v>
      </c>
      <c r="C62" s="17">
        <f>SUM(C63:C65)</f>
        <v>52463440</v>
      </c>
      <c r="D62" s="17">
        <f>SUM(D63:D65)</f>
        <v>13189628.33</v>
      </c>
    </row>
    <row r="63" spans="1:4" s="23" customFormat="1" ht="30">
      <c r="A63" s="19" t="s">
        <v>138</v>
      </c>
      <c r="B63" s="20" t="s">
        <v>139</v>
      </c>
      <c r="C63" s="21">
        <v>6528000</v>
      </c>
      <c r="D63" s="21">
        <v>1394109.95</v>
      </c>
    </row>
    <row r="64" spans="1:4" s="26" customFormat="1" ht="30">
      <c r="A64" s="19" t="s">
        <v>140</v>
      </c>
      <c r="B64" s="20" t="s">
        <v>141</v>
      </c>
      <c r="C64" s="21">
        <v>45790000</v>
      </c>
      <c r="D64" s="21">
        <v>11759158.38</v>
      </c>
    </row>
    <row r="65" spans="1:4" s="26" customFormat="1" ht="32.25" customHeight="1">
      <c r="A65" s="19" t="s">
        <v>142</v>
      </c>
      <c r="B65" s="20" t="s">
        <v>143</v>
      </c>
      <c r="C65" s="21">
        <v>145440</v>
      </c>
      <c r="D65" s="21">
        <v>36360</v>
      </c>
    </row>
    <row r="66" spans="1:4" s="26" customFormat="1" ht="16.5" customHeight="1">
      <c r="A66" s="15" t="s">
        <v>144</v>
      </c>
      <c r="B66" s="16" t="s">
        <v>145</v>
      </c>
      <c r="C66" s="17">
        <f>SUM(C67:C70)</f>
        <v>61712640.18</v>
      </c>
      <c r="D66" s="17">
        <f>SUM(D67:D70)</f>
        <v>4081859.7199999997</v>
      </c>
    </row>
    <row r="67" spans="1:4" s="26" customFormat="1" ht="30">
      <c r="A67" s="19" t="s">
        <v>146</v>
      </c>
      <c r="B67" s="20" t="s">
        <v>147</v>
      </c>
      <c r="C67" s="21">
        <v>800000</v>
      </c>
      <c r="D67" s="21">
        <v>191057.4</v>
      </c>
    </row>
    <row r="68" spans="1:4" s="26" customFormat="1" ht="30">
      <c r="A68" s="19" t="s">
        <v>148</v>
      </c>
      <c r="B68" s="20" t="s">
        <v>149</v>
      </c>
      <c r="C68" s="21">
        <v>17482900</v>
      </c>
      <c r="D68" s="21">
        <v>3890802.32</v>
      </c>
    </row>
    <row r="69" spans="1:4" s="26" customFormat="1" ht="30">
      <c r="A69" s="19" t="s">
        <v>424</v>
      </c>
      <c r="B69" s="20">
        <v>300310000</v>
      </c>
      <c r="C69" s="21">
        <v>1633300.18</v>
      </c>
      <c r="D69" s="21">
        <v>0</v>
      </c>
    </row>
    <row r="70" spans="1:4" s="26" customFormat="1" ht="60">
      <c r="A70" s="19" t="s">
        <v>425</v>
      </c>
      <c r="B70" s="20" t="s">
        <v>426</v>
      </c>
      <c r="C70" s="21">
        <v>41796440</v>
      </c>
      <c r="D70" s="21">
        <v>0</v>
      </c>
    </row>
    <row r="71" spans="1:4" s="26" customFormat="1" ht="28.5">
      <c r="A71" s="15" t="s">
        <v>150</v>
      </c>
      <c r="B71" s="16" t="s">
        <v>151</v>
      </c>
      <c r="C71" s="17">
        <f>SUM(C72:C78)</f>
        <v>186781435.98999998</v>
      </c>
      <c r="D71" s="17">
        <f>SUM(D72:D78)</f>
        <v>39758368.97</v>
      </c>
    </row>
    <row r="72" spans="1:4" s="26" customFormat="1" ht="30">
      <c r="A72" s="19" t="s">
        <v>152</v>
      </c>
      <c r="B72" s="20" t="s">
        <v>153</v>
      </c>
      <c r="C72" s="21">
        <v>3500000</v>
      </c>
      <c r="D72" s="21">
        <v>2118351.03</v>
      </c>
    </row>
    <row r="73" spans="1:4" s="26" customFormat="1" ht="30">
      <c r="A73" s="19" t="s">
        <v>154</v>
      </c>
      <c r="B73" s="20" t="s">
        <v>155</v>
      </c>
      <c r="C73" s="21">
        <v>12800000</v>
      </c>
      <c r="D73" s="21">
        <v>3672769.51</v>
      </c>
    </row>
    <row r="74" spans="1:4" ht="75">
      <c r="A74" s="19" t="s">
        <v>156</v>
      </c>
      <c r="B74" s="20">
        <v>400500151</v>
      </c>
      <c r="C74" s="21">
        <v>17050000</v>
      </c>
      <c r="D74" s="21">
        <v>0</v>
      </c>
    </row>
    <row r="75" spans="1:4" s="26" customFormat="1" ht="30">
      <c r="A75" s="19" t="s">
        <v>157</v>
      </c>
      <c r="B75" s="20" t="s">
        <v>158</v>
      </c>
      <c r="C75" s="21">
        <v>133272893.76</v>
      </c>
      <c r="D75" s="21">
        <v>28505597.17</v>
      </c>
    </row>
    <row r="76" spans="1:4" s="26" customFormat="1" ht="45">
      <c r="A76" s="19" t="s">
        <v>159</v>
      </c>
      <c r="B76" s="20" t="s">
        <v>160</v>
      </c>
      <c r="C76" s="21">
        <v>436320</v>
      </c>
      <c r="D76" s="21">
        <v>72720</v>
      </c>
    </row>
    <row r="77" spans="1:4" s="26" customFormat="1" ht="30">
      <c r="A77" s="19" t="s">
        <v>161</v>
      </c>
      <c r="B77" s="20" t="s">
        <v>162</v>
      </c>
      <c r="C77" s="21">
        <v>17500000</v>
      </c>
      <c r="D77" s="21">
        <v>4375000</v>
      </c>
    </row>
    <row r="78" spans="1:4" s="26" customFormat="1" ht="47.25" customHeight="1">
      <c r="A78" s="19" t="s">
        <v>163</v>
      </c>
      <c r="B78" s="20" t="s">
        <v>164</v>
      </c>
      <c r="C78" s="21">
        <v>2222222.23</v>
      </c>
      <c r="D78" s="21">
        <v>1013931.26</v>
      </c>
    </row>
    <row r="79" spans="1:4" s="26" customFormat="1" ht="28.5">
      <c r="A79" s="15" t="s">
        <v>165</v>
      </c>
      <c r="B79" s="16" t="s">
        <v>166</v>
      </c>
      <c r="C79" s="17">
        <f>C80+C104+C109+C111+C113</f>
        <v>727818648.8</v>
      </c>
      <c r="D79" s="17">
        <f>D80+D104+D109+D111+D113</f>
        <v>189426446.62</v>
      </c>
    </row>
    <row r="80" spans="1:4" s="26" customFormat="1" ht="42.75">
      <c r="A80" s="15" t="s">
        <v>167</v>
      </c>
      <c r="B80" s="16" t="s">
        <v>168</v>
      </c>
      <c r="C80" s="17">
        <f>SUM(C81:C103)</f>
        <v>664195765</v>
      </c>
      <c r="D80" s="17">
        <f>SUM(D81:D103)</f>
        <v>174535754.43</v>
      </c>
    </row>
    <row r="81" spans="1:4" s="26" customFormat="1" ht="30">
      <c r="A81" s="19" t="s">
        <v>169</v>
      </c>
      <c r="B81" s="20" t="s">
        <v>170</v>
      </c>
      <c r="C81" s="21">
        <v>87107409</v>
      </c>
      <c r="D81" s="21">
        <v>25587451.36</v>
      </c>
    </row>
    <row r="82" spans="1:4" ht="31.5" customHeight="1">
      <c r="A82" s="19" t="s">
        <v>171</v>
      </c>
      <c r="B82" s="20" t="s">
        <v>172</v>
      </c>
      <c r="C82" s="21">
        <v>9672771</v>
      </c>
      <c r="D82" s="21">
        <v>9637444.22</v>
      </c>
    </row>
    <row r="83" spans="1:4" ht="30">
      <c r="A83" s="19" t="s">
        <v>173</v>
      </c>
      <c r="B83" s="20" t="s">
        <v>174</v>
      </c>
      <c r="C83" s="21">
        <v>18090847</v>
      </c>
      <c r="D83" s="21">
        <v>6037912.78</v>
      </c>
    </row>
    <row r="84" spans="1:4" ht="30">
      <c r="A84" s="19" t="s">
        <v>175</v>
      </c>
      <c r="B84" s="20" t="s">
        <v>176</v>
      </c>
      <c r="C84" s="21">
        <v>11807131</v>
      </c>
      <c r="D84" s="21">
        <v>4163278.19</v>
      </c>
    </row>
    <row r="85" spans="1:4" ht="45">
      <c r="A85" s="19" t="s">
        <v>177</v>
      </c>
      <c r="B85" s="20" t="s">
        <v>178</v>
      </c>
      <c r="C85" s="21">
        <v>434178</v>
      </c>
      <c r="D85" s="21">
        <v>120239.66</v>
      </c>
    </row>
    <row r="86" spans="1:4" s="26" customFormat="1" ht="45">
      <c r="A86" s="19" t="s">
        <v>179</v>
      </c>
      <c r="B86" s="20" t="s">
        <v>180</v>
      </c>
      <c r="C86" s="21">
        <v>2727000</v>
      </c>
      <c r="D86" s="21">
        <v>677427.8</v>
      </c>
    </row>
    <row r="87" spans="1:4" s="26" customFormat="1" ht="45">
      <c r="A87" s="19" t="s">
        <v>181</v>
      </c>
      <c r="B87" s="20" t="s">
        <v>182</v>
      </c>
      <c r="C87" s="21">
        <v>328030621</v>
      </c>
      <c r="D87" s="21">
        <v>70852997.22</v>
      </c>
    </row>
    <row r="88" spans="1:4" ht="30">
      <c r="A88" s="19" t="s">
        <v>183</v>
      </c>
      <c r="B88" s="20" t="s">
        <v>184</v>
      </c>
      <c r="C88" s="21">
        <v>277750</v>
      </c>
      <c r="D88" s="21">
        <v>34320</v>
      </c>
    </row>
    <row r="89" spans="1:4" ht="60">
      <c r="A89" s="19" t="s">
        <v>185</v>
      </c>
      <c r="B89" s="20" t="s">
        <v>186</v>
      </c>
      <c r="C89" s="21">
        <v>110000</v>
      </c>
      <c r="D89" s="21">
        <v>39550</v>
      </c>
    </row>
    <row r="90" spans="1:4" ht="30">
      <c r="A90" s="19" t="s">
        <v>187</v>
      </c>
      <c r="B90" s="20" t="s">
        <v>188</v>
      </c>
      <c r="C90" s="21">
        <v>606000</v>
      </c>
      <c r="D90" s="21">
        <v>107817.92</v>
      </c>
    </row>
    <row r="91" spans="1:4" ht="32.25" customHeight="1">
      <c r="A91" s="19" t="s">
        <v>189</v>
      </c>
      <c r="B91" s="20" t="s">
        <v>190</v>
      </c>
      <c r="C91" s="21">
        <v>3700000</v>
      </c>
      <c r="D91" s="21">
        <v>762559.07</v>
      </c>
    </row>
    <row r="92" spans="1:4" ht="15">
      <c r="A92" s="19" t="s">
        <v>191</v>
      </c>
      <c r="B92" s="20" t="s">
        <v>192</v>
      </c>
      <c r="C92" s="21">
        <v>181800</v>
      </c>
      <c r="D92" s="21">
        <v>45261</v>
      </c>
    </row>
    <row r="93" spans="1:4" ht="45">
      <c r="A93" s="19" t="s">
        <v>193</v>
      </c>
      <c r="B93" s="20" t="s">
        <v>194</v>
      </c>
      <c r="C93" s="21">
        <v>14500000</v>
      </c>
      <c r="D93" s="21">
        <v>3519087.49</v>
      </c>
    </row>
    <row r="94" spans="1:4" ht="15.75" customHeight="1">
      <c r="A94" s="19" t="s">
        <v>195</v>
      </c>
      <c r="B94" s="20" t="s">
        <v>196</v>
      </c>
      <c r="C94" s="21">
        <v>1000000</v>
      </c>
      <c r="D94" s="21">
        <v>206410</v>
      </c>
    </row>
    <row r="95" spans="1:4" ht="45">
      <c r="A95" s="19" t="s">
        <v>197</v>
      </c>
      <c r="B95" s="20" t="s">
        <v>198</v>
      </c>
      <c r="C95" s="21">
        <v>2128673</v>
      </c>
      <c r="D95" s="21">
        <v>1782063.43</v>
      </c>
    </row>
    <row r="96" spans="1:4" ht="32.25" customHeight="1">
      <c r="A96" s="19" t="s">
        <v>199</v>
      </c>
      <c r="B96" s="20" t="s">
        <v>200</v>
      </c>
      <c r="C96" s="21">
        <v>34060614</v>
      </c>
      <c r="D96" s="21">
        <v>8427606.52</v>
      </c>
    </row>
    <row r="97" spans="1:4" ht="17.25" customHeight="1">
      <c r="A97" s="19" t="s">
        <v>427</v>
      </c>
      <c r="B97" s="20">
        <v>512710000</v>
      </c>
      <c r="C97" s="21">
        <v>400000</v>
      </c>
      <c r="D97" s="21">
        <v>0</v>
      </c>
    </row>
    <row r="98" spans="1:4" s="26" customFormat="1" ht="30">
      <c r="A98" s="19" t="s">
        <v>428</v>
      </c>
      <c r="B98" s="20">
        <v>512803080</v>
      </c>
      <c r="C98" s="21">
        <v>600000</v>
      </c>
      <c r="D98" s="21">
        <v>400000</v>
      </c>
    </row>
    <row r="99" spans="1:4" s="26" customFormat="1" ht="60">
      <c r="A99" s="19" t="s">
        <v>429</v>
      </c>
      <c r="B99" s="20">
        <v>512910000</v>
      </c>
      <c r="C99" s="21">
        <v>1777600</v>
      </c>
      <c r="D99" s="21">
        <v>972880</v>
      </c>
    </row>
    <row r="100" spans="1:4" s="26" customFormat="1" ht="60">
      <c r="A100" s="19" t="s">
        <v>201</v>
      </c>
      <c r="B100" s="20" t="s">
        <v>202</v>
      </c>
      <c r="C100" s="21">
        <v>44347804</v>
      </c>
      <c r="D100" s="21">
        <v>12868068.97</v>
      </c>
    </row>
    <row r="101" spans="1:4" s="26" customFormat="1" ht="60">
      <c r="A101" s="19" t="s">
        <v>431</v>
      </c>
      <c r="B101" s="20" t="s">
        <v>430</v>
      </c>
      <c r="C101" s="21">
        <v>25371179</v>
      </c>
      <c r="D101" s="21">
        <v>15116508.86</v>
      </c>
    </row>
    <row r="102" spans="1:4" s="26" customFormat="1" ht="76.5" customHeight="1">
      <c r="A102" s="19" t="s">
        <v>203</v>
      </c>
      <c r="B102" s="20" t="s">
        <v>204</v>
      </c>
      <c r="C102" s="21">
        <v>71478000</v>
      </c>
      <c r="D102" s="21">
        <v>12514578.2</v>
      </c>
    </row>
    <row r="103" spans="1:4" s="26" customFormat="1" ht="90">
      <c r="A103" s="19" t="s">
        <v>205</v>
      </c>
      <c r="B103" s="20" t="s">
        <v>206</v>
      </c>
      <c r="C103" s="21">
        <v>5786388</v>
      </c>
      <c r="D103" s="21">
        <v>662291.74</v>
      </c>
    </row>
    <row r="104" spans="1:4" s="26" customFormat="1" ht="15.75" customHeight="1">
      <c r="A104" s="15" t="s">
        <v>207</v>
      </c>
      <c r="B104" s="16" t="s">
        <v>208</v>
      </c>
      <c r="C104" s="17">
        <f>SUM(C105:C108)</f>
        <v>4760000</v>
      </c>
      <c r="D104" s="17">
        <f>SUM(D105:D108)</f>
        <v>28508</v>
      </c>
    </row>
    <row r="105" spans="1:4" s="26" customFormat="1" ht="75">
      <c r="A105" s="19" t="s">
        <v>209</v>
      </c>
      <c r="B105" s="20" t="s">
        <v>210</v>
      </c>
      <c r="C105" s="21">
        <v>1100000</v>
      </c>
      <c r="D105" s="21">
        <v>0</v>
      </c>
    </row>
    <row r="106" spans="1:4" s="26" customFormat="1" ht="30">
      <c r="A106" s="19" t="s">
        <v>211</v>
      </c>
      <c r="B106" s="20" t="s">
        <v>212</v>
      </c>
      <c r="C106" s="21">
        <v>2000000</v>
      </c>
      <c r="D106" s="21">
        <v>0</v>
      </c>
    </row>
    <row r="107" spans="1:4" ht="30">
      <c r="A107" s="19" t="s">
        <v>213</v>
      </c>
      <c r="B107" s="20" t="s">
        <v>214</v>
      </c>
      <c r="C107" s="21">
        <v>1500000</v>
      </c>
      <c r="D107" s="21">
        <v>0</v>
      </c>
    </row>
    <row r="108" spans="1:4" s="26" customFormat="1" ht="30">
      <c r="A108" s="19" t="s">
        <v>215</v>
      </c>
      <c r="B108" s="20" t="s">
        <v>216</v>
      </c>
      <c r="C108" s="21">
        <v>160000</v>
      </c>
      <c r="D108" s="21">
        <v>28508</v>
      </c>
    </row>
    <row r="109" spans="1:4" ht="14.25">
      <c r="A109" s="15" t="s">
        <v>217</v>
      </c>
      <c r="B109" s="16" t="s">
        <v>218</v>
      </c>
      <c r="C109" s="17">
        <f>SUM(C110)</f>
        <v>9000000</v>
      </c>
      <c r="D109" s="17">
        <f>SUM(D110)</f>
        <v>1637726.73</v>
      </c>
    </row>
    <row r="110" spans="1:4" s="26" customFormat="1" ht="30">
      <c r="A110" s="19" t="s">
        <v>219</v>
      </c>
      <c r="B110" s="20" t="s">
        <v>220</v>
      </c>
      <c r="C110" s="21">
        <v>9000000</v>
      </c>
      <c r="D110" s="21">
        <v>1637726.73</v>
      </c>
    </row>
    <row r="111" spans="1:4" s="26" customFormat="1" ht="15" customHeight="1">
      <c r="A111" s="15" t="s">
        <v>221</v>
      </c>
      <c r="B111" s="16" t="s">
        <v>222</v>
      </c>
      <c r="C111" s="17">
        <f>SUM(C112)</f>
        <v>6217318.8</v>
      </c>
      <c r="D111" s="17">
        <f>SUM(D112)</f>
        <v>6217318.8</v>
      </c>
    </row>
    <row r="112" spans="1:4" s="26" customFormat="1" ht="30">
      <c r="A112" s="19" t="s">
        <v>223</v>
      </c>
      <c r="B112" s="20" t="s">
        <v>224</v>
      </c>
      <c r="C112" s="21">
        <v>6217318.8</v>
      </c>
      <c r="D112" s="21">
        <v>6217318.8</v>
      </c>
    </row>
    <row r="113" spans="1:4" s="26" customFormat="1" ht="42.75">
      <c r="A113" s="15" t="s">
        <v>225</v>
      </c>
      <c r="B113" s="16" t="s">
        <v>226</v>
      </c>
      <c r="C113" s="17">
        <f>SUM(C114:C115)</f>
        <v>43645565</v>
      </c>
      <c r="D113" s="17">
        <f>SUM(D114:D115)</f>
        <v>7007138.66</v>
      </c>
    </row>
    <row r="114" spans="1:4" s="26" customFormat="1" ht="30">
      <c r="A114" s="19" t="s">
        <v>227</v>
      </c>
      <c r="B114" s="20" t="s">
        <v>228</v>
      </c>
      <c r="C114" s="21">
        <v>23745565</v>
      </c>
      <c r="D114" s="21">
        <v>3734792.19</v>
      </c>
    </row>
    <row r="115" spans="1:4" s="26" customFormat="1" ht="45">
      <c r="A115" s="19" t="s">
        <v>229</v>
      </c>
      <c r="B115" s="20" t="s">
        <v>230</v>
      </c>
      <c r="C115" s="21">
        <v>19900000</v>
      </c>
      <c r="D115" s="21">
        <v>3272346.47</v>
      </c>
    </row>
    <row r="116" spans="1:4" s="26" customFormat="1" ht="28.5">
      <c r="A116" s="30" t="s">
        <v>231</v>
      </c>
      <c r="B116" s="31" t="s">
        <v>232</v>
      </c>
      <c r="C116" s="32">
        <f>SUM(C117:C124)</f>
        <v>707544828.71</v>
      </c>
      <c r="D116" s="32">
        <f>SUM(D117:D124)</f>
        <v>76863010.24000001</v>
      </c>
    </row>
    <row r="117" spans="1:4" s="26" customFormat="1" ht="16.5" customHeight="1">
      <c r="A117" s="19" t="s">
        <v>233</v>
      </c>
      <c r="B117" s="20" t="s">
        <v>234</v>
      </c>
      <c r="C117" s="21">
        <v>13754022.15</v>
      </c>
      <c r="D117" s="21">
        <v>0</v>
      </c>
    </row>
    <row r="118" spans="1:4" ht="30">
      <c r="A118" s="19" t="s">
        <v>235</v>
      </c>
      <c r="B118" s="20" t="s">
        <v>236</v>
      </c>
      <c r="C118" s="21">
        <v>5000000</v>
      </c>
      <c r="D118" s="21">
        <v>0</v>
      </c>
    </row>
    <row r="119" spans="1:4" s="26" customFormat="1" ht="30" customHeight="1">
      <c r="A119" s="19" t="s">
        <v>237</v>
      </c>
      <c r="B119" s="20" t="s">
        <v>238</v>
      </c>
      <c r="C119" s="21">
        <v>40000000</v>
      </c>
      <c r="D119" s="21">
        <v>0</v>
      </c>
    </row>
    <row r="120" spans="1:4" s="26" customFormat="1" ht="30">
      <c r="A120" s="19" t="s">
        <v>239</v>
      </c>
      <c r="B120" s="20" t="s">
        <v>240</v>
      </c>
      <c r="C120" s="21">
        <v>339220000</v>
      </c>
      <c r="D120" s="21">
        <v>72552000</v>
      </c>
    </row>
    <row r="121" spans="1:4" s="26" customFormat="1" ht="30">
      <c r="A121" s="19" t="s">
        <v>241</v>
      </c>
      <c r="B121" s="20" t="s">
        <v>242</v>
      </c>
      <c r="C121" s="21">
        <v>20350000</v>
      </c>
      <c r="D121" s="21">
        <v>2893600</v>
      </c>
    </row>
    <row r="122" spans="1:256" s="26" customFormat="1" ht="30">
      <c r="A122" s="19" t="s">
        <v>243</v>
      </c>
      <c r="B122" s="20" t="s">
        <v>244</v>
      </c>
      <c r="C122" s="29">
        <v>8229310.91</v>
      </c>
      <c r="D122" s="29">
        <v>392875.56</v>
      </c>
      <c r="IV122" s="27"/>
    </row>
    <row r="123" spans="1:4" ht="60">
      <c r="A123" s="19" t="s">
        <v>245</v>
      </c>
      <c r="B123" s="20" t="s">
        <v>246</v>
      </c>
      <c r="C123" s="21">
        <v>228359916.7</v>
      </c>
      <c r="D123" s="21">
        <v>1024534.68</v>
      </c>
    </row>
    <row r="124" spans="1:4" s="26" customFormat="1" ht="60.75" customHeight="1">
      <c r="A124" s="19" t="s">
        <v>247</v>
      </c>
      <c r="B124" s="20" t="s">
        <v>432</v>
      </c>
      <c r="C124" s="21">
        <v>52631578.95</v>
      </c>
      <c r="D124" s="21">
        <v>0</v>
      </c>
    </row>
    <row r="125" spans="1:4" s="26" customFormat="1" ht="42.75">
      <c r="A125" s="15" t="s">
        <v>248</v>
      </c>
      <c r="B125" s="16" t="s">
        <v>249</v>
      </c>
      <c r="C125" s="17">
        <f>SUM(C126:C129)</f>
        <v>68261895.2</v>
      </c>
      <c r="D125" s="17">
        <f>SUM(D126:D129)</f>
        <v>6439887.75</v>
      </c>
    </row>
    <row r="126" spans="1:4" ht="15">
      <c r="A126" s="19" t="s">
        <v>250</v>
      </c>
      <c r="B126" s="20" t="s">
        <v>251</v>
      </c>
      <c r="C126" s="21">
        <v>1013495.2</v>
      </c>
      <c r="D126" s="21">
        <v>0</v>
      </c>
    </row>
    <row r="127" spans="1:4" s="26" customFormat="1" ht="30">
      <c r="A127" s="19" t="s">
        <v>252</v>
      </c>
      <c r="B127" s="20" t="s">
        <v>253</v>
      </c>
      <c r="C127" s="21">
        <v>11000000</v>
      </c>
      <c r="D127" s="21">
        <v>2939887.75</v>
      </c>
    </row>
    <row r="128" spans="1:4" s="26" customFormat="1" ht="30">
      <c r="A128" s="19" t="s">
        <v>254</v>
      </c>
      <c r="B128" s="20" t="s">
        <v>255</v>
      </c>
      <c r="C128" s="21">
        <v>56000000</v>
      </c>
      <c r="D128" s="21">
        <v>3500000</v>
      </c>
    </row>
    <row r="129" spans="1:4" s="26" customFormat="1" ht="30">
      <c r="A129" s="19" t="s">
        <v>256</v>
      </c>
      <c r="B129" s="20" t="s">
        <v>257</v>
      </c>
      <c r="C129" s="21">
        <v>248400</v>
      </c>
      <c r="D129" s="21">
        <v>0</v>
      </c>
    </row>
    <row r="130" spans="1:4" s="26" customFormat="1" ht="42.75">
      <c r="A130" s="15" t="s">
        <v>258</v>
      </c>
      <c r="B130" s="16" t="s">
        <v>259</v>
      </c>
      <c r="C130" s="17">
        <f>SUM(C131:C134)</f>
        <v>3025000</v>
      </c>
      <c r="D130" s="17">
        <f>SUM(D131:D134)</f>
        <v>0</v>
      </c>
    </row>
    <row r="131" spans="1:4" s="26" customFormat="1" ht="45">
      <c r="A131" s="19" t="s">
        <v>260</v>
      </c>
      <c r="B131" s="20" t="s">
        <v>261</v>
      </c>
      <c r="C131" s="21">
        <v>100000</v>
      </c>
      <c r="D131" s="21">
        <v>0</v>
      </c>
    </row>
    <row r="132" spans="1:4" ht="30">
      <c r="A132" s="19" t="s">
        <v>262</v>
      </c>
      <c r="B132" s="20" t="s">
        <v>263</v>
      </c>
      <c r="C132" s="21">
        <v>2000000</v>
      </c>
      <c r="D132" s="21">
        <v>0</v>
      </c>
    </row>
    <row r="133" spans="1:4" s="26" customFormat="1" ht="15">
      <c r="A133" s="19" t="s">
        <v>264</v>
      </c>
      <c r="B133" s="20" t="s">
        <v>265</v>
      </c>
      <c r="C133" s="21">
        <v>800000</v>
      </c>
      <c r="D133" s="21">
        <v>0</v>
      </c>
    </row>
    <row r="134" spans="1:4" s="26" customFormat="1" ht="30">
      <c r="A134" s="19" t="s">
        <v>266</v>
      </c>
      <c r="B134" s="20" t="s">
        <v>267</v>
      </c>
      <c r="C134" s="21">
        <v>125000</v>
      </c>
      <c r="D134" s="21">
        <v>0</v>
      </c>
    </row>
    <row r="135" spans="1:4" s="26" customFormat="1" ht="28.5">
      <c r="A135" s="15" t="s">
        <v>268</v>
      </c>
      <c r="B135" s="16" t="s">
        <v>269</v>
      </c>
      <c r="C135" s="17">
        <f>C136+C142+C145+C148</f>
        <v>299990725.92</v>
      </c>
      <c r="D135" s="17">
        <f>D136+D142+D145+D148</f>
        <v>40901700.84</v>
      </c>
    </row>
    <row r="136" spans="1:4" s="26" customFormat="1" ht="28.5">
      <c r="A136" s="15" t="s">
        <v>270</v>
      </c>
      <c r="B136" s="16" t="s">
        <v>271</v>
      </c>
      <c r="C136" s="17">
        <f>SUM(C137:C141)</f>
        <v>105364000</v>
      </c>
      <c r="D136" s="17">
        <f>SUM(D137:D141)</f>
        <v>11644800</v>
      </c>
    </row>
    <row r="137" spans="1:4" s="26" customFormat="1" ht="45">
      <c r="A137" s="19" t="s">
        <v>433</v>
      </c>
      <c r="B137" s="20" t="s">
        <v>272</v>
      </c>
      <c r="C137" s="21">
        <v>52364000</v>
      </c>
      <c r="D137" s="21">
        <v>4816000</v>
      </c>
    </row>
    <row r="138" spans="1:4" ht="31.5" customHeight="1">
      <c r="A138" s="19" t="s">
        <v>273</v>
      </c>
      <c r="B138" s="20" t="s">
        <v>274</v>
      </c>
      <c r="C138" s="21">
        <v>38000000</v>
      </c>
      <c r="D138" s="21">
        <v>6828800</v>
      </c>
    </row>
    <row r="139" spans="1:4" s="26" customFormat="1" ht="45.75" customHeight="1">
      <c r="A139" s="19" t="s">
        <v>435</v>
      </c>
      <c r="B139" s="20">
        <v>910310000</v>
      </c>
      <c r="C139" s="21">
        <v>2000000</v>
      </c>
      <c r="D139" s="21">
        <v>0</v>
      </c>
    </row>
    <row r="140" spans="1:4" s="26" customFormat="1" ht="30">
      <c r="A140" s="19" t="s">
        <v>275</v>
      </c>
      <c r="B140" s="20" t="s">
        <v>434</v>
      </c>
      <c r="C140" s="21">
        <v>8000000</v>
      </c>
      <c r="D140" s="21">
        <v>0</v>
      </c>
    </row>
    <row r="141" spans="1:4" s="26" customFormat="1" ht="30">
      <c r="A141" s="19" t="s">
        <v>436</v>
      </c>
      <c r="B141" s="20">
        <v>910710000</v>
      </c>
      <c r="C141" s="21">
        <v>5000000</v>
      </c>
      <c r="D141" s="21">
        <v>0</v>
      </c>
    </row>
    <row r="142" spans="1:4" s="26" customFormat="1" ht="28.5">
      <c r="A142" s="15" t="s">
        <v>276</v>
      </c>
      <c r="B142" s="16" t="s">
        <v>277</v>
      </c>
      <c r="C142" s="17">
        <f>SUM(C143:C144)</f>
        <v>58000000</v>
      </c>
      <c r="D142" s="17">
        <f>SUM(D143:D144)</f>
        <v>13306000</v>
      </c>
    </row>
    <row r="143" spans="1:4" s="26" customFormat="1" ht="18.75" customHeight="1">
      <c r="A143" s="19" t="s">
        <v>278</v>
      </c>
      <c r="B143" s="20" t="s">
        <v>279</v>
      </c>
      <c r="C143" s="21">
        <v>53000000</v>
      </c>
      <c r="D143" s="21">
        <v>13306000</v>
      </c>
    </row>
    <row r="144" spans="1:4" s="26" customFormat="1" ht="18.75" customHeight="1">
      <c r="A144" s="19" t="s">
        <v>280</v>
      </c>
      <c r="B144" s="20" t="s">
        <v>281</v>
      </c>
      <c r="C144" s="21">
        <v>5000000</v>
      </c>
      <c r="D144" s="21">
        <v>0</v>
      </c>
    </row>
    <row r="145" spans="1:4" s="26" customFormat="1" ht="28.5">
      <c r="A145" s="15" t="s">
        <v>282</v>
      </c>
      <c r="B145" s="16" t="s">
        <v>283</v>
      </c>
      <c r="C145" s="17">
        <f>SUM(C146:C147)</f>
        <v>59509725.92</v>
      </c>
      <c r="D145" s="17">
        <f>SUM(D146:D147)</f>
        <v>7832820</v>
      </c>
    </row>
    <row r="146" spans="1:4" s="26" customFormat="1" ht="30">
      <c r="A146" s="19" t="s">
        <v>437</v>
      </c>
      <c r="B146" s="20" t="s">
        <v>284</v>
      </c>
      <c r="C146" s="21">
        <v>57009725.92</v>
      </c>
      <c r="D146" s="21">
        <v>7340000</v>
      </c>
    </row>
    <row r="147" spans="1:4" s="26" customFormat="1" ht="30">
      <c r="A147" s="19" t="s">
        <v>285</v>
      </c>
      <c r="B147" s="20" t="s">
        <v>286</v>
      </c>
      <c r="C147" s="21">
        <v>2500000</v>
      </c>
      <c r="D147" s="21">
        <v>492820</v>
      </c>
    </row>
    <row r="148" spans="1:4" s="26" customFormat="1" ht="14.25">
      <c r="A148" s="15" t="s">
        <v>287</v>
      </c>
      <c r="B148" s="16" t="s">
        <v>288</v>
      </c>
      <c r="C148" s="17">
        <f>SUM(C149:C150)</f>
        <v>77117000</v>
      </c>
      <c r="D148" s="17">
        <f>SUM(D149:D150)</f>
        <v>8118080.84</v>
      </c>
    </row>
    <row r="149" spans="1:4" s="26" customFormat="1" ht="15">
      <c r="A149" s="19" t="s">
        <v>289</v>
      </c>
      <c r="B149" s="20" t="s">
        <v>290</v>
      </c>
      <c r="C149" s="21">
        <v>73317000</v>
      </c>
      <c r="D149" s="21">
        <v>8018080.84</v>
      </c>
    </row>
    <row r="150" spans="1:4" s="26" customFormat="1" ht="30">
      <c r="A150" s="19" t="s">
        <v>291</v>
      </c>
      <c r="B150" s="20" t="s">
        <v>292</v>
      </c>
      <c r="C150" s="21">
        <v>3800000</v>
      </c>
      <c r="D150" s="21">
        <v>100000</v>
      </c>
    </row>
    <row r="151" spans="1:4" s="26" customFormat="1" ht="30.75" customHeight="1">
      <c r="A151" s="15" t="s">
        <v>293</v>
      </c>
      <c r="B151" s="16" t="s">
        <v>294</v>
      </c>
      <c r="C151" s="17">
        <f>SUM(C152:C154)</f>
        <v>74376779.2</v>
      </c>
      <c r="D151" s="17">
        <f>SUM(D152:D154)</f>
        <v>39288706.43</v>
      </c>
    </row>
    <row r="152" spans="1:4" s="26" customFormat="1" ht="30">
      <c r="A152" s="19" t="s">
        <v>295</v>
      </c>
      <c r="B152" s="20" t="s">
        <v>296</v>
      </c>
      <c r="C152" s="21">
        <v>12024694.42</v>
      </c>
      <c r="D152" s="21">
        <v>0</v>
      </c>
    </row>
    <row r="153" spans="1:4" s="26" customFormat="1" ht="30">
      <c r="A153" s="19" t="s">
        <v>297</v>
      </c>
      <c r="B153" s="20" t="s">
        <v>298</v>
      </c>
      <c r="C153" s="21">
        <v>5000000</v>
      </c>
      <c r="D153" s="21">
        <v>1361080</v>
      </c>
    </row>
    <row r="154" spans="1:4" s="26" customFormat="1" ht="60">
      <c r="A154" s="19" t="s">
        <v>439</v>
      </c>
      <c r="B154" s="20" t="s">
        <v>438</v>
      </c>
      <c r="C154" s="21">
        <v>57352084.78</v>
      </c>
      <c r="D154" s="21">
        <v>37927626.43</v>
      </c>
    </row>
    <row r="155" spans="1:4" ht="30.75" customHeight="1">
      <c r="A155" s="15" t="s">
        <v>299</v>
      </c>
      <c r="B155" s="16" t="s">
        <v>300</v>
      </c>
      <c r="C155" s="17">
        <f>C156+C159</f>
        <v>48800000</v>
      </c>
      <c r="D155" s="17">
        <f>D156+D159</f>
        <v>8720142.71</v>
      </c>
    </row>
    <row r="156" spans="1:4" s="26" customFormat="1" ht="28.5">
      <c r="A156" s="15" t="s">
        <v>301</v>
      </c>
      <c r="B156" s="16" t="s">
        <v>302</v>
      </c>
      <c r="C156" s="17">
        <f>SUM(C157:C158)</f>
        <v>38660000</v>
      </c>
      <c r="D156" s="17">
        <f>SUM(D157:D158)</f>
        <v>6731759.41</v>
      </c>
    </row>
    <row r="157" spans="1:4" s="26" customFormat="1" ht="45.75" customHeight="1">
      <c r="A157" s="19" t="s">
        <v>303</v>
      </c>
      <c r="B157" s="20" t="s">
        <v>304</v>
      </c>
      <c r="C157" s="21">
        <v>37670000</v>
      </c>
      <c r="D157" s="21">
        <v>6295880.93</v>
      </c>
    </row>
    <row r="158" spans="1:4" s="26" customFormat="1" ht="30">
      <c r="A158" s="19" t="s">
        <v>305</v>
      </c>
      <c r="B158" s="20" t="s">
        <v>306</v>
      </c>
      <c r="C158" s="21">
        <v>990000</v>
      </c>
      <c r="D158" s="21">
        <v>435878.48</v>
      </c>
    </row>
    <row r="159" spans="1:4" s="26" customFormat="1" ht="42.75">
      <c r="A159" s="15" t="s">
        <v>307</v>
      </c>
      <c r="B159" s="16" t="s">
        <v>308</v>
      </c>
      <c r="C159" s="17">
        <f>SUM(C160:C164)</f>
        <v>10140000</v>
      </c>
      <c r="D159" s="17">
        <f>SUM(D160:D164)</f>
        <v>1988383.3</v>
      </c>
    </row>
    <row r="160" spans="1:4" s="26" customFormat="1" ht="30">
      <c r="A160" s="19" t="s">
        <v>309</v>
      </c>
      <c r="B160" s="20" t="s">
        <v>310</v>
      </c>
      <c r="C160" s="21">
        <v>600000</v>
      </c>
      <c r="D160" s="21">
        <v>0</v>
      </c>
    </row>
    <row r="161" spans="1:4" s="26" customFormat="1" ht="30">
      <c r="A161" s="19" t="s">
        <v>311</v>
      </c>
      <c r="B161" s="20" t="s">
        <v>312</v>
      </c>
      <c r="C161" s="21">
        <v>8200000</v>
      </c>
      <c r="D161" s="21">
        <v>1988383.3</v>
      </c>
    </row>
    <row r="162" spans="1:4" s="26" customFormat="1" ht="30">
      <c r="A162" s="19" t="s">
        <v>313</v>
      </c>
      <c r="B162" s="20" t="s">
        <v>314</v>
      </c>
      <c r="C162" s="21">
        <v>250000</v>
      </c>
      <c r="D162" s="21">
        <v>0</v>
      </c>
    </row>
    <row r="163" spans="1:4" s="26" customFormat="1" ht="18" customHeight="1">
      <c r="A163" s="19" t="s">
        <v>315</v>
      </c>
      <c r="B163" s="20" t="s">
        <v>316</v>
      </c>
      <c r="C163" s="21">
        <v>150000</v>
      </c>
      <c r="D163" s="21">
        <v>0</v>
      </c>
    </row>
    <row r="164" spans="1:4" s="26" customFormat="1" ht="45">
      <c r="A164" s="19" t="s">
        <v>317</v>
      </c>
      <c r="B164" s="20" t="s">
        <v>318</v>
      </c>
      <c r="C164" s="21">
        <v>940000</v>
      </c>
      <c r="D164" s="21">
        <v>0</v>
      </c>
    </row>
    <row r="165" spans="1:4" s="26" customFormat="1" ht="42.75">
      <c r="A165" s="15" t="s">
        <v>319</v>
      </c>
      <c r="B165" s="16" t="s">
        <v>320</v>
      </c>
      <c r="C165" s="17">
        <f>C166+C170</f>
        <v>23221702.8</v>
      </c>
      <c r="D165" s="17">
        <f>D166+D170</f>
        <v>2362500</v>
      </c>
    </row>
    <row r="166" spans="1:4" s="26" customFormat="1" ht="28.5">
      <c r="A166" s="15" t="s">
        <v>321</v>
      </c>
      <c r="B166" s="16" t="s">
        <v>322</v>
      </c>
      <c r="C166" s="17">
        <f>SUM(C167:C169)</f>
        <v>1621702.8</v>
      </c>
      <c r="D166" s="17">
        <f>SUM(D167:D169)</f>
        <v>0</v>
      </c>
    </row>
    <row r="167" spans="1:4" s="26" customFormat="1" ht="30">
      <c r="A167" s="19" t="s">
        <v>323</v>
      </c>
      <c r="B167" s="20" t="s">
        <v>324</v>
      </c>
      <c r="C167" s="21">
        <v>421702.8</v>
      </c>
      <c r="D167" s="21">
        <v>0</v>
      </c>
    </row>
    <row r="168" spans="1:4" s="26" customFormat="1" ht="60">
      <c r="A168" s="19" t="s">
        <v>325</v>
      </c>
      <c r="B168" s="20" t="s">
        <v>326</v>
      </c>
      <c r="C168" s="21">
        <v>1100000</v>
      </c>
      <c r="D168" s="21">
        <v>0</v>
      </c>
    </row>
    <row r="169" spans="1:4" s="26" customFormat="1" ht="45">
      <c r="A169" s="19" t="s">
        <v>440</v>
      </c>
      <c r="B169" s="20">
        <v>1210410000</v>
      </c>
      <c r="C169" s="21">
        <v>100000</v>
      </c>
      <c r="D169" s="21">
        <v>0</v>
      </c>
    </row>
    <row r="170" spans="1:4" s="26" customFormat="1" ht="28.5">
      <c r="A170" s="15" t="s">
        <v>327</v>
      </c>
      <c r="B170" s="16" t="s">
        <v>328</v>
      </c>
      <c r="C170" s="17">
        <f>SUM(C171:C173)</f>
        <v>21600000</v>
      </c>
      <c r="D170" s="17">
        <f>SUM(D171:D173)</f>
        <v>2362500</v>
      </c>
    </row>
    <row r="171" spans="1:4" ht="45">
      <c r="A171" s="19" t="s">
        <v>329</v>
      </c>
      <c r="B171" s="20" t="s">
        <v>330</v>
      </c>
      <c r="C171" s="21">
        <v>1500000</v>
      </c>
      <c r="D171" s="21">
        <v>0</v>
      </c>
    </row>
    <row r="172" spans="1:4" s="26" customFormat="1" ht="30">
      <c r="A172" s="19" t="s">
        <v>331</v>
      </c>
      <c r="B172" s="20" t="s">
        <v>332</v>
      </c>
      <c r="C172" s="21">
        <v>10100000</v>
      </c>
      <c r="D172" s="21">
        <v>2362500</v>
      </c>
    </row>
    <row r="173" spans="1:4" s="26" customFormat="1" ht="120">
      <c r="A173" s="19" t="s">
        <v>441</v>
      </c>
      <c r="B173" s="20" t="s">
        <v>333</v>
      </c>
      <c r="C173" s="21">
        <v>10000000</v>
      </c>
      <c r="D173" s="21">
        <v>0</v>
      </c>
    </row>
    <row r="174" spans="1:4" s="26" customFormat="1" ht="42.75">
      <c r="A174" s="15" t="s">
        <v>334</v>
      </c>
      <c r="B174" s="16" t="s">
        <v>335</v>
      </c>
      <c r="C174" s="17">
        <f>C175+C179</f>
        <v>59300886.83</v>
      </c>
      <c r="D174" s="17">
        <f>D175+D179</f>
        <v>8811363.569999998</v>
      </c>
    </row>
    <row r="175" spans="1:4" s="26" customFormat="1" ht="28.5">
      <c r="A175" s="15" t="s">
        <v>336</v>
      </c>
      <c r="B175" s="16" t="s">
        <v>337</v>
      </c>
      <c r="C175" s="17">
        <f>SUM(C176:C178)</f>
        <v>9762583.03</v>
      </c>
      <c r="D175" s="17">
        <f>SUM(D176:D178)</f>
        <v>230939.7</v>
      </c>
    </row>
    <row r="176" spans="1:4" s="26" customFormat="1" ht="30">
      <c r="A176" s="19" t="s">
        <v>338</v>
      </c>
      <c r="B176" s="20" t="s">
        <v>339</v>
      </c>
      <c r="C176" s="21">
        <v>300000</v>
      </c>
      <c r="D176" s="21">
        <v>13200</v>
      </c>
    </row>
    <row r="177" spans="1:4" s="26" customFormat="1" ht="45">
      <c r="A177" s="19" t="s">
        <v>340</v>
      </c>
      <c r="B177" s="20">
        <v>1310210000</v>
      </c>
      <c r="C177" s="21">
        <v>300000</v>
      </c>
      <c r="D177" s="21">
        <v>0</v>
      </c>
    </row>
    <row r="178" spans="1:4" s="26" customFormat="1" ht="30">
      <c r="A178" s="19" t="s">
        <v>341</v>
      </c>
      <c r="B178" s="20">
        <v>1310310000</v>
      </c>
      <c r="C178" s="21">
        <v>9162583.03</v>
      </c>
      <c r="D178" s="21">
        <v>217739.7</v>
      </c>
    </row>
    <row r="179" spans="1:4" s="26" customFormat="1" ht="42.75">
      <c r="A179" s="15" t="s">
        <v>342</v>
      </c>
      <c r="B179" s="16" t="s">
        <v>343</v>
      </c>
      <c r="C179" s="17">
        <f>SUM(C180:C183)</f>
        <v>49538303.8</v>
      </c>
      <c r="D179" s="17">
        <f>SUM(D180:D183)</f>
        <v>8580423.87</v>
      </c>
    </row>
    <row r="180" spans="1:4" s="26" customFormat="1" ht="75">
      <c r="A180" s="19" t="s">
        <v>442</v>
      </c>
      <c r="B180" s="20" t="s">
        <v>344</v>
      </c>
      <c r="C180" s="21">
        <v>78333.33</v>
      </c>
      <c r="D180" s="21">
        <v>0</v>
      </c>
    </row>
    <row r="181" spans="1:4" s="26" customFormat="1" ht="46.5" customHeight="1">
      <c r="A181" s="19" t="s">
        <v>345</v>
      </c>
      <c r="B181" s="20" t="s">
        <v>346</v>
      </c>
      <c r="C181" s="21">
        <v>48347000</v>
      </c>
      <c r="D181" s="21">
        <v>8556277.37</v>
      </c>
    </row>
    <row r="182" spans="1:4" s="26" customFormat="1" ht="45.75" customHeight="1">
      <c r="A182" s="19" t="s">
        <v>347</v>
      </c>
      <c r="B182" s="20" t="s">
        <v>348</v>
      </c>
      <c r="C182" s="21">
        <v>943777.14</v>
      </c>
      <c r="D182" s="21">
        <v>15900</v>
      </c>
    </row>
    <row r="183" spans="1:4" s="26" customFormat="1" ht="30">
      <c r="A183" s="19" t="s">
        <v>349</v>
      </c>
      <c r="B183" s="20" t="s">
        <v>350</v>
      </c>
      <c r="C183" s="21">
        <v>169193.33</v>
      </c>
      <c r="D183" s="21">
        <v>8246.5</v>
      </c>
    </row>
    <row r="184" spans="1:4" s="26" customFormat="1" ht="28.5">
      <c r="A184" s="15" t="s">
        <v>351</v>
      </c>
      <c r="B184" s="16" t="s">
        <v>352</v>
      </c>
      <c r="C184" s="17">
        <f>SUM(C185:C186)</f>
        <v>72127545.89</v>
      </c>
      <c r="D184" s="17">
        <f>SUM(D185:D186)</f>
        <v>20721458.23</v>
      </c>
    </row>
    <row r="185" spans="1:4" s="26" customFormat="1" ht="75">
      <c r="A185" s="19" t="s">
        <v>353</v>
      </c>
      <c r="B185" s="20" t="s">
        <v>354</v>
      </c>
      <c r="C185" s="21">
        <v>51411342.93</v>
      </c>
      <c r="D185" s="21">
        <v>5255.27</v>
      </c>
    </row>
    <row r="186" spans="1:4" s="26" customFormat="1" ht="120">
      <c r="A186" s="19" t="s">
        <v>355</v>
      </c>
      <c r="B186" s="20" t="s">
        <v>443</v>
      </c>
      <c r="C186" s="21">
        <v>20716202.96</v>
      </c>
      <c r="D186" s="21">
        <v>20716202.96</v>
      </c>
    </row>
    <row r="187" spans="1:4" s="26" customFormat="1" ht="28.5">
      <c r="A187" s="15" t="s">
        <v>356</v>
      </c>
      <c r="B187" s="16" t="s">
        <v>357</v>
      </c>
      <c r="C187" s="17">
        <f>SUM(C188:C189)</f>
        <v>1900000</v>
      </c>
      <c r="D187" s="17">
        <f>SUM(D188:D189)</f>
        <v>0</v>
      </c>
    </row>
    <row r="188" spans="1:4" s="26" customFormat="1" ht="15">
      <c r="A188" s="19" t="s">
        <v>358</v>
      </c>
      <c r="B188" s="20" t="s">
        <v>359</v>
      </c>
      <c r="C188" s="21">
        <v>1000000</v>
      </c>
      <c r="D188" s="21">
        <v>0</v>
      </c>
    </row>
    <row r="189" spans="1:4" s="26" customFormat="1" ht="45">
      <c r="A189" s="19" t="s">
        <v>360</v>
      </c>
      <c r="B189" s="20" t="s">
        <v>361</v>
      </c>
      <c r="C189" s="21">
        <v>900000</v>
      </c>
      <c r="D189" s="21">
        <v>0</v>
      </c>
    </row>
    <row r="190" spans="1:4" s="26" customFormat="1" ht="42.75">
      <c r="A190" s="15" t="s">
        <v>362</v>
      </c>
      <c r="B190" s="16" t="s">
        <v>363</v>
      </c>
      <c r="C190" s="17">
        <f>SUM(C191)</f>
        <v>25000</v>
      </c>
      <c r="D190" s="17">
        <f>SUM(D191)</f>
        <v>0</v>
      </c>
    </row>
    <row r="191" spans="1:4" s="26" customFormat="1" ht="75">
      <c r="A191" s="19" t="s">
        <v>364</v>
      </c>
      <c r="B191" s="20" t="s">
        <v>365</v>
      </c>
      <c r="C191" s="21">
        <v>25000</v>
      </c>
      <c r="D191" s="21">
        <v>0</v>
      </c>
    </row>
    <row r="192" spans="1:4" s="26" customFormat="1" ht="16.5" customHeight="1">
      <c r="A192" s="15" t="s">
        <v>444</v>
      </c>
      <c r="B192" s="16">
        <v>1800000000</v>
      </c>
      <c r="C192" s="17">
        <f>C193</f>
        <v>400000</v>
      </c>
      <c r="D192" s="17">
        <f>D193</f>
        <v>21840</v>
      </c>
    </row>
    <row r="193" spans="1:4" s="26" customFormat="1" ht="30">
      <c r="A193" s="19" t="s">
        <v>445</v>
      </c>
      <c r="B193" s="20">
        <v>1800410000</v>
      </c>
      <c r="C193" s="21">
        <v>400000</v>
      </c>
      <c r="D193" s="21">
        <v>21840</v>
      </c>
    </row>
    <row r="194" spans="1:4" s="26" customFormat="1" ht="14.25">
      <c r="A194" s="15" t="s">
        <v>366</v>
      </c>
      <c r="B194" s="16" t="s">
        <v>367</v>
      </c>
      <c r="C194" s="17">
        <f>C195+C206+C209+C220+C232+C230</f>
        <v>1089747249.24</v>
      </c>
      <c r="D194" s="17">
        <f>D195+D206+D209+D220+D232+D230</f>
        <v>217977352.98000002</v>
      </c>
    </row>
    <row r="195" spans="1:4" s="26" customFormat="1" ht="28.5">
      <c r="A195" s="15" t="s">
        <v>368</v>
      </c>
      <c r="B195" s="16" t="s">
        <v>369</v>
      </c>
      <c r="C195" s="17">
        <f>SUM(C196:C205)</f>
        <v>379011337.12</v>
      </c>
      <c r="D195" s="17">
        <f>SUM(D196:D205)</f>
        <v>68420350.28999999</v>
      </c>
    </row>
    <row r="196" spans="1:4" ht="45">
      <c r="A196" s="19" t="s">
        <v>370</v>
      </c>
      <c r="B196" s="20" t="s">
        <v>371</v>
      </c>
      <c r="C196" s="21">
        <v>2140488</v>
      </c>
      <c r="D196" s="21">
        <v>356748</v>
      </c>
    </row>
    <row r="197" spans="1:4" ht="15">
      <c r="A197" s="19" t="s">
        <v>372</v>
      </c>
      <c r="B197" s="20" t="s">
        <v>373</v>
      </c>
      <c r="C197" s="21">
        <v>471060</v>
      </c>
      <c r="D197" s="21">
        <v>83144.55</v>
      </c>
    </row>
    <row r="198" spans="1:4" ht="30">
      <c r="A198" s="19" t="s">
        <v>374</v>
      </c>
      <c r="B198" s="20" t="s">
        <v>375</v>
      </c>
      <c r="C198" s="21">
        <v>7222029</v>
      </c>
      <c r="D198" s="21">
        <v>1099765.37</v>
      </c>
    </row>
    <row r="199" spans="1:4" ht="30">
      <c r="A199" s="19" t="s">
        <v>376</v>
      </c>
      <c r="B199" s="20" t="s">
        <v>377</v>
      </c>
      <c r="C199" s="21">
        <v>42084242</v>
      </c>
      <c r="D199" s="21">
        <v>8010675.87</v>
      </c>
    </row>
    <row r="200" spans="1:4" ht="30">
      <c r="A200" s="19" t="s">
        <v>378</v>
      </c>
      <c r="B200" s="20" t="s">
        <v>379</v>
      </c>
      <c r="C200" s="21">
        <v>14807502</v>
      </c>
      <c r="D200" s="21">
        <v>2729450.89</v>
      </c>
    </row>
    <row r="201" spans="1:4" ht="33.75" customHeight="1">
      <c r="A201" s="19" t="s">
        <v>380</v>
      </c>
      <c r="B201" s="20" t="s">
        <v>381</v>
      </c>
      <c r="C201" s="21">
        <v>238490503.12</v>
      </c>
      <c r="D201" s="21">
        <v>41692942.53</v>
      </c>
    </row>
    <row r="202" spans="1:4" ht="30">
      <c r="A202" s="19" t="s">
        <v>382</v>
      </c>
      <c r="B202" s="20" t="s">
        <v>383</v>
      </c>
      <c r="C202" s="21">
        <v>34401000</v>
      </c>
      <c r="D202" s="21">
        <v>5406521.34</v>
      </c>
    </row>
    <row r="203" spans="1:4" ht="31.5" customHeight="1">
      <c r="A203" s="19" t="s">
        <v>384</v>
      </c>
      <c r="B203" s="20" t="s">
        <v>385</v>
      </c>
      <c r="C203" s="21">
        <v>34461300</v>
      </c>
      <c r="D203" s="21">
        <v>7635811.51</v>
      </c>
    </row>
    <row r="204" spans="1:4" ht="45">
      <c r="A204" s="19" t="s">
        <v>386</v>
      </c>
      <c r="B204" s="20" t="s">
        <v>387</v>
      </c>
      <c r="C204" s="21">
        <v>64920</v>
      </c>
      <c r="D204" s="21">
        <v>16230</v>
      </c>
    </row>
    <row r="205" spans="1:4" ht="30">
      <c r="A205" s="19" t="s">
        <v>388</v>
      </c>
      <c r="B205" s="20" t="s">
        <v>389</v>
      </c>
      <c r="C205" s="21">
        <v>4868293</v>
      </c>
      <c r="D205" s="21">
        <v>1389060.23</v>
      </c>
    </row>
    <row r="206" spans="1:4" s="26" customFormat="1" ht="14.25">
      <c r="A206" s="15" t="s">
        <v>390</v>
      </c>
      <c r="B206" s="16" t="s">
        <v>391</v>
      </c>
      <c r="C206" s="17">
        <f>SUM(C207:C208)</f>
        <v>10000000</v>
      </c>
      <c r="D206" s="17">
        <f>SUM(D207:D208)</f>
        <v>0</v>
      </c>
    </row>
    <row r="207" spans="1:4" ht="15">
      <c r="A207" s="19" t="s">
        <v>392</v>
      </c>
      <c r="B207" s="20" t="s">
        <v>393</v>
      </c>
      <c r="C207" s="21">
        <v>7200000</v>
      </c>
      <c r="D207" s="21">
        <v>0</v>
      </c>
    </row>
    <row r="208" spans="1:4" ht="45">
      <c r="A208" s="19" t="s">
        <v>394</v>
      </c>
      <c r="B208" s="20" t="s">
        <v>395</v>
      </c>
      <c r="C208" s="21">
        <v>2800000</v>
      </c>
      <c r="D208" s="21">
        <v>0</v>
      </c>
    </row>
    <row r="209" spans="1:4" s="26" customFormat="1" ht="30" customHeight="1">
      <c r="A209" s="15" t="s">
        <v>396</v>
      </c>
      <c r="B209" s="16" t="s">
        <v>397</v>
      </c>
      <c r="C209" s="17">
        <f>SUM(C210:C219)</f>
        <v>345393300.85</v>
      </c>
      <c r="D209" s="17">
        <f>SUM(D210:D219)</f>
        <v>89361862.39</v>
      </c>
    </row>
    <row r="210" spans="1:4" ht="45">
      <c r="A210" s="19" t="s">
        <v>398</v>
      </c>
      <c r="B210" s="20" t="s">
        <v>399</v>
      </c>
      <c r="C210" s="21">
        <v>700000</v>
      </c>
      <c r="D210" s="21">
        <v>58800</v>
      </c>
    </row>
    <row r="211" spans="1:4" ht="45">
      <c r="A211" s="19" t="s">
        <v>400</v>
      </c>
      <c r="B211" s="20" t="s">
        <v>401</v>
      </c>
      <c r="C211" s="21">
        <v>3600000</v>
      </c>
      <c r="D211" s="21">
        <v>850000</v>
      </c>
    </row>
    <row r="212" spans="1:4" ht="15">
      <c r="A212" s="19" t="s">
        <v>402</v>
      </c>
      <c r="B212" s="20" t="s">
        <v>403</v>
      </c>
      <c r="C212" s="21">
        <v>263000</v>
      </c>
      <c r="D212" s="21">
        <v>0</v>
      </c>
    </row>
    <row r="213" spans="1:4" ht="45">
      <c r="A213" s="19" t="s">
        <v>446</v>
      </c>
      <c r="B213" s="20" t="s">
        <v>404</v>
      </c>
      <c r="C213" s="21">
        <v>20000000</v>
      </c>
      <c r="D213" s="21">
        <v>0</v>
      </c>
    </row>
    <row r="214" spans="1:4" ht="15">
      <c r="A214" s="19" t="s">
        <v>405</v>
      </c>
      <c r="B214" s="20" t="s">
        <v>406</v>
      </c>
      <c r="C214" s="21">
        <v>176498680.07</v>
      </c>
      <c r="D214" s="21">
        <v>172100.24</v>
      </c>
    </row>
    <row r="215" spans="1:4" ht="45">
      <c r="A215" s="19" t="s">
        <v>407</v>
      </c>
      <c r="B215" s="20" t="s">
        <v>408</v>
      </c>
      <c r="C215" s="21">
        <v>400000</v>
      </c>
      <c r="D215" s="21">
        <v>0</v>
      </c>
    </row>
    <row r="216" spans="1:4" ht="135" customHeight="1">
      <c r="A216" s="19" t="s">
        <v>409</v>
      </c>
      <c r="B216" s="20" t="s">
        <v>410</v>
      </c>
      <c r="C216" s="21">
        <v>500000</v>
      </c>
      <c r="D216" s="21">
        <v>0</v>
      </c>
    </row>
    <row r="217" spans="1:4" ht="60">
      <c r="A217" s="19" t="s">
        <v>411</v>
      </c>
      <c r="B217" s="20" t="s">
        <v>412</v>
      </c>
      <c r="C217" s="21">
        <v>932000</v>
      </c>
      <c r="D217" s="21">
        <v>553500</v>
      </c>
    </row>
    <row r="218" spans="1:4" ht="60">
      <c r="A218" s="19" t="s">
        <v>413</v>
      </c>
      <c r="B218" s="20" t="s">
        <v>414</v>
      </c>
      <c r="C218" s="21">
        <v>94179880.78</v>
      </c>
      <c r="D218" s="21">
        <v>87727462.15</v>
      </c>
    </row>
    <row r="219" spans="1:4" ht="30">
      <c r="A219" s="19" t="s">
        <v>415</v>
      </c>
      <c r="B219" s="20" t="s">
        <v>416</v>
      </c>
      <c r="C219" s="21">
        <v>48319740</v>
      </c>
      <c r="D219" s="21">
        <v>0</v>
      </c>
    </row>
    <row r="220" spans="1:4" ht="42.75">
      <c r="A220" s="15" t="s">
        <v>417</v>
      </c>
      <c r="B220" s="16" t="s">
        <v>418</v>
      </c>
      <c r="C220" s="17">
        <f>SUM(C221:C229)</f>
        <v>306409893.27</v>
      </c>
      <c r="D220" s="17">
        <f>SUM(D221:D229)</f>
        <v>53167560</v>
      </c>
    </row>
    <row r="221" spans="1:4" ht="77.25" customHeight="1">
      <c r="A221" s="19" t="s">
        <v>447</v>
      </c>
      <c r="B221" s="20">
        <v>7040000153</v>
      </c>
      <c r="C221" s="21">
        <v>25000000</v>
      </c>
      <c r="D221" s="21">
        <v>0</v>
      </c>
    </row>
    <row r="222" spans="1:4" ht="91.5" customHeight="1">
      <c r="A222" s="19" t="s">
        <v>448</v>
      </c>
      <c r="B222" s="20">
        <v>7040000154</v>
      </c>
      <c r="C222" s="21">
        <v>38700000</v>
      </c>
      <c r="D222" s="21">
        <v>38700000</v>
      </c>
    </row>
    <row r="223" spans="1:4" ht="45">
      <c r="A223" s="19" t="s">
        <v>0</v>
      </c>
      <c r="B223" s="20" t="s">
        <v>1</v>
      </c>
      <c r="C223" s="21">
        <v>173959</v>
      </c>
      <c r="D223" s="21">
        <v>0</v>
      </c>
    </row>
    <row r="224" spans="1:4" s="26" customFormat="1" ht="30.75" customHeight="1">
      <c r="A224" s="19" t="s">
        <v>2</v>
      </c>
      <c r="B224" s="20" t="s">
        <v>3</v>
      </c>
      <c r="C224" s="21">
        <v>78507001</v>
      </c>
      <c r="D224" s="21">
        <v>14447000</v>
      </c>
    </row>
    <row r="225" spans="1:4" ht="46.5" customHeight="1">
      <c r="A225" s="19" t="s">
        <v>4</v>
      </c>
      <c r="B225" s="20" t="s">
        <v>5</v>
      </c>
      <c r="C225" s="21">
        <v>5538</v>
      </c>
      <c r="D225" s="21">
        <v>0</v>
      </c>
    </row>
    <row r="226" spans="1:4" ht="45">
      <c r="A226" s="19" t="s">
        <v>6</v>
      </c>
      <c r="B226" s="20" t="s">
        <v>7</v>
      </c>
      <c r="C226" s="21">
        <v>824134.5</v>
      </c>
      <c r="D226" s="21">
        <v>20560</v>
      </c>
    </row>
    <row r="227" spans="1:4" ht="15">
      <c r="A227" s="19" t="s">
        <v>8</v>
      </c>
      <c r="B227" s="20" t="s">
        <v>9</v>
      </c>
      <c r="C227" s="21">
        <v>13197940.84</v>
      </c>
      <c r="D227" s="21">
        <v>0</v>
      </c>
    </row>
    <row r="228" spans="1:4" ht="30">
      <c r="A228" s="19" t="s">
        <v>10</v>
      </c>
      <c r="B228" s="20" t="s">
        <v>11</v>
      </c>
      <c r="C228" s="21">
        <v>1319.93</v>
      </c>
      <c r="D228" s="21">
        <v>0</v>
      </c>
    </row>
    <row r="229" spans="1:4" ht="45">
      <c r="A229" s="19" t="s">
        <v>450</v>
      </c>
      <c r="B229" s="20" t="s">
        <v>449</v>
      </c>
      <c r="C229" s="21">
        <v>150000000</v>
      </c>
      <c r="D229" s="21">
        <v>0</v>
      </c>
    </row>
    <row r="230" spans="1:4" ht="42.75">
      <c r="A230" s="15" t="s">
        <v>12</v>
      </c>
      <c r="B230" s="16" t="s">
        <v>13</v>
      </c>
      <c r="C230" s="17">
        <f>SUM(C231)</f>
        <v>12706118</v>
      </c>
      <c r="D230" s="17">
        <f>SUM(D231)</f>
        <v>0</v>
      </c>
    </row>
    <row r="231" spans="1:4" ht="44.25" customHeight="1">
      <c r="A231" s="19" t="s">
        <v>14</v>
      </c>
      <c r="B231" s="20" t="s">
        <v>15</v>
      </c>
      <c r="C231" s="21">
        <v>12706118</v>
      </c>
      <c r="D231" s="21">
        <v>0</v>
      </c>
    </row>
    <row r="232" spans="1:4" ht="14.25">
      <c r="A232" s="15" t="s">
        <v>16</v>
      </c>
      <c r="B232" s="16" t="s">
        <v>17</v>
      </c>
      <c r="C232" s="17">
        <f>SUM(C233:C238)</f>
        <v>36226600</v>
      </c>
      <c r="D232" s="17">
        <f>SUM(D233:D238)</f>
        <v>7027580.3</v>
      </c>
    </row>
    <row r="233" spans="1:4" s="26" customFormat="1" ht="46.5" customHeight="1">
      <c r="A233" s="19" t="s">
        <v>18</v>
      </c>
      <c r="B233" s="20" t="s">
        <v>19</v>
      </c>
      <c r="C233" s="21">
        <v>7500000</v>
      </c>
      <c r="D233" s="21">
        <v>1546321.47</v>
      </c>
    </row>
    <row r="234" spans="1:4" ht="75">
      <c r="A234" s="19" t="s">
        <v>20</v>
      </c>
      <c r="B234" s="20" t="s">
        <v>21</v>
      </c>
      <c r="C234" s="21">
        <v>25222400</v>
      </c>
      <c r="D234" s="21">
        <v>4832883.03</v>
      </c>
    </row>
    <row r="235" spans="1:4" s="26" customFormat="1" ht="32.25" customHeight="1">
      <c r="A235" s="19" t="s">
        <v>22</v>
      </c>
      <c r="B235" s="20" t="s">
        <v>23</v>
      </c>
      <c r="C235" s="21">
        <v>2620000</v>
      </c>
      <c r="D235" s="21">
        <v>424200</v>
      </c>
    </row>
    <row r="236" spans="1:4" ht="15">
      <c r="A236" s="19" t="s">
        <v>24</v>
      </c>
      <c r="B236" s="20" t="s">
        <v>25</v>
      </c>
      <c r="C236" s="21">
        <v>752000</v>
      </c>
      <c r="D236" s="21">
        <v>206479.2</v>
      </c>
    </row>
    <row r="237" spans="1:4" ht="61.5" customHeight="1">
      <c r="A237" s="19" t="s">
        <v>26</v>
      </c>
      <c r="B237" s="20" t="s">
        <v>27</v>
      </c>
      <c r="C237" s="21">
        <v>20200</v>
      </c>
      <c r="D237" s="21">
        <v>3696.6</v>
      </c>
    </row>
    <row r="238" spans="1:4" ht="45">
      <c r="A238" s="19" t="s">
        <v>28</v>
      </c>
      <c r="B238" s="20" t="s">
        <v>29</v>
      </c>
      <c r="C238" s="21">
        <v>112000</v>
      </c>
      <c r="D238" s="21">
        <v>14000</v>
      </c>
    </row>
    <row r="239" spans="1:4" ht="14.25">
      <c r="A239" s="34" t="s">
        <v>30</v>
      </c>
      <c r="B239" s="34"/>
      <c r="C239" s="28">
        <f>C194+C192+C190+C187+C184+C174+C165+C155+C151+C135+C130+C125+C116+C79+C71+C66+C42+C7</f>
        <v>6428491841.2699995</v>
      </c>
      <c r="D239" s="28">
        <f>D194+D192+D190+D187+D184+D174+D165+D155+D151+D135+D130+D125+D116+D79+D71+D66+D42+D7</f>
        <v>1216987008</v>
      </c>
    </row>
    <row r="243" spans="1:4" s="26" customFormat="1" ht="12.75">
      <c r="A243" s="1"/>
      <c r="B243" s="2"/>
      <c r="C243" s="3"/>
      <c r="D243" s="4"/>
    </row>
  </sheetData>
  <sheetProtection selectLockedCells="1" selectUnlockedCells="1"/>
  <mergeCells count="5">
    <mergeCell ref="A239:B239"/>
    <mergeCell ref="C1:D1"/>
    <mergeCell ref="E1:H1"/>
    <mergeCell ref="C2:D2"/>
    <mergeCell ref="A4:D4"/>
  </mergeCells>
  <printOptions/>
  <pageMargins left="0.9448818897637796" right="0.3937007874015748" top="0.5905511811023623" bottom="0.3937007874015748" header="0.5118110236220472" footer="0.1968503937007874"/>
  <pageSetup firstPageNumber="17" useFirstPageNumber="1" fitToHeight="0" fitToWidth="1" horizontalDpi="300" verticalDpi="3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User5</cp:lastModifiedBy>
  <cp:lastPrinted>2024-04-18T08:24:04Z</cp:lastPrinted>
  <dcterms:modified xsi:type="dcterms:W3CDTF">2024-04-18T08:24:07Z</dcterms:modified>
  <cp:category/>
  <cp:version/>
  <cp:contentType/>
  <cp:contentStatus/>
</cp:coreProperties>
</file>