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Расходы 2017" sheetId="1" r:id="rId1"/>
  </sheets>
  <definedNames>
    <definedName name="_xlnm.Print_Area" localSheetId="0">'Расходы 2017'!$A$1:$D$266</definedName>
    <definedName name="_xlnm.Print_Titles" localSheetId="0">'Расходы 2017'!$5:$5</definedName>
    <definedName name="Excel_BuiltIn_Print_Area" localSheetId="0">'Расходы 2017'!$A$1:$D$261</definedName>
  </definedNames>
  <calcPr fullCalcOnLoad="1"/>
</workbook>
</file>

<file path=xl/sharedStrings.xml><?xml version="1.0" encoding="utf-8"?>
<sst xmlns="http://schemas.openxmlformats.org/spreadsheetml/2006/main" count="522" uniqueCount="522">
  <si>
    <t>Приложение №4 к Постановлению Администрации города Обнинска "Об утверждении отчета об исполнении бюджета города Обнинска за 9 месяцев 2021 года"</t>
  </si>
  <si>
    <t>От 29.10.2021  № 2523-п</t>
  </si>
  <si>
    <t>Исполнение бюджетных ассигнований бюджета города за 9 месяцев 2021 года по целевым статьям (муниципальным программам и непрограммным направлениям деятельности)</t>
  </si>
  <si>
    <t>(руб.)</t>
  </si>
  <si>
    <t>Расходы</t>
  </si>
  <si>
    <t>Целевая статья</t>
  </si>
  <si>
    <t>Бюджетные ассигнования в соответствии с уточненной бюджетной росписью расходов</t>
  </si>
  <si>
    <t>Исполнено</t>
  </si>
  <si>
    <t>Муниципальная программа «Развитие системы образования города Обнинска»</t>
  </si>
  <si>
    <t>0100000000</t>
  </si>
  <si>
    <t>Подпрограмма "Развитие дошкольного образования на территории города Обнинска"</t>
  </si>
  <si>
    <t>0110000000</t>
  </si>
  <si>
    <t>Обеспечение государственных гарантий на получение общедоступного и бесплатного дошкольного образования</t>
  </si>
  <si>
    <t>0110116020</t>
  </si>
  <si>
    <t>Дополнительные меры поддержки деятельности муниципальных дошкольных учреждений города Обнинска</t>
  </si>
  <si>
    <t>0110210000</t>
  </si>
  <si>
    <t>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</si>
  <si>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01102S6040</t>
  </si>
  <si>
    <t>Укрепление материально-технической базы учреждений дошкольного образования</t>
  </si>
  <si>
    <t>0110410000</t>
  </si>
  <si>
    <t>Выплаты компенсации педагогическим работникам МБДОУ за наем (поднаем) жилых помещений</t>
  </si>
  <si>
    <t>0110510000</t>
  </si>
  <si>
    <t>Создание дополнительных мест в детских дошкольных учреждениях (за счет средств областного бюджета)</t>
  </si>
  <si>
    <t>0110800150</t>
  </si>
  <si>
    <t>Создание дополнительных мест в детских дошкольных учреждениях</t>
  </si>
  <si>
    <t>0110810000</t>
  </si>
  <si>
    <t>Создание дополнительных мест в детских дошкольных учреждениях (создание дополнительных мест для детей в возрасте от 1,5 до 3 лет в детских дошкольных образовательных организациях в рамках реализации федерального проекта "Содействие занятости" национального проекта "Демография")</t>
  </si>
  <si>
    <t>011P252320</t>
  </si>
  <si>
    <t>Создание дополнительных мест в детских дошкольных учреждениях (создание дополнительных мест для детей в возрасте от 1,5 до 3 лет в детских дошкольных образовательных организациях в рамках реализации федерального проекта "Содействие занятости" национального проекта "Демография") за счет средств областного бюджета</t>
  </si>
  <si>
    <t>011P252321</t>
  </si>
  <si>
    <t>Подпрограмма "Развитие системы общего образования города Обнинска"</t>
  </si>
  <si>
    <t>0120000000</t>
  </si>
  <si>
    <t>Обеспечение государственных гарантий на получение общедоступного и бесплатного общего образования</t>
  </si>
  <si>
    <t>0120116080</t>
  </si>
  <si>
    <t>Осуществление ежемесячных денежных выплат работникам муниципальных общеобразовательных учреждений</t>
  </si>
  <si>
    <t>0120216090</t>
  </si>
  <si>
    <t>Дополнительные меры поддержки деятельности учреждений общего образования</t>
  </si>
  <si>
    <t>0120310000</t>
  </si>
  <si>
    <t>Укрепление материально-технической базы общеобразовательных учреждений</t>
  </si>
  <si>
    <t>0120410000</t>
  </si>
  <si>
    <t>Укрепление материально-технической базы общеобразовательных учреждений за счет средств областного бюджета на стимулирование лучших муниципальных образований Калужской области</t>
  </si>
  <si>
    <t>0120416101</t>
  </si>
  <si>
    <t>Укрепление материально-технической базы общеобразовательных учреждений (за счет средств субсидии на ремонт зданий (помещений) в общеобразовательных организациях)</t>
  </si>
  <si>
    <t>01204S6112</t>
  </si>
  <si>
    <t>Выплаты компенсации педагогическим работникам МБОУ за наем (поднаем) жилых помещений</t>
  </si>
  <si>
    <t>0120510000</t>
  </si>
  <si>
    <t>Ежемесячное денежное вознаграждение за классное руководство педагогическим работникам муниципальных общеобразовательных организаций</t>
  </si>
  <si>
    <t>0120953030</t>
  </si>
  <si>
    <t>Подпрограмма "Совершенствование организации питания и формирование здорового образа жизни в общеобразовательных учреждениях города Обнинска"</t>
  </si>
  <si>
    <t>0130000000</t>
  </si>
  <si>
    <t>Обеспечение бесплатным и льготным питанием обучающихся в общеобразовательных учреждениях города Обнинска</t>
  </si>
  <si>
    <t>0130110000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</si>
  <si>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</si>
  <si>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01301L3040</t>
  </si>
  <si>
    <t>Подпрограмма "Организация отдыха, оздоровления и занятости детей и подростков города Обнинска"</t>
  </si>
  <si>
    <t>0140000000</t>
  </si>
  <si>
    <t>Организация отдыха и оздоровления детей и подростков города Обнинска</t>
  </si>
  <si>
    <t>01401S8070</t>
  </si>
  <si>
    <t>Временное трудоустройство обучающихся от 14 до 17 лет в свободное от учебы время</t>
  </si>
  <si>
    <t>0140210000</t>
  </si>
  <si>
    <t>Подпрограмма "Развитие дополнительного образования детей города Обнинска"</t>
  </si>
  <si>
    <t>0150000000</t>
  </si>
  <si>
    <t>Обеспечение деятельности учреждений дополнительного образования</t>
  </si>
  <si>
    <t>0150110000</t>
  </si>
  <si>
    <t>Укрепление материально-технической базы учреждений дополнительного образования</t>
  </si>
  <si>
    <t>0150410000</t>
  </si>
  <si>
    <t>Подпрограмма "Развитие методической и профориентационной работы в системе образования города Обнинска"</t>
  </si>
  <si>
    <t>0160000000</t>
  </si>
  <si>
    <t>Методическое сопровождение совершенствования образовательного процесса в образовательных учреждениях</t>
  </si>
  <si>
    <t>0160110000</t>
  </si>
  <si>
    <t>Организация профориентационной работы среди обучающихся общеобразовательных учреждений</t>
  </si>
  <si>
    <t>0160210000</t>
  </si>
  <si>
    <t>Подпрограмма "Создание условий для развития системы образования города Обнинска"</t>
  </si>
  <si>
    <t>0170000000</t>
  </si>
  <si>
    <t>Организация деятельности по руководству и управлению в системе образования</t>
  </si>
  <si>
    <t>0170110000</t>
  </si>
  <si>
    <t>Ведение бухгалтерского, налогового и статистического учета в обслуживаемых учреждениях</t>
  </si>
  <si>
    <t>0170210000</t>
  </si>
  <si>
    <t>Выявление, стимулирование и поддержка талантливых, одаренных детей и молодежи</t>
  </si>
  <si>
    <t>0170310000</t>
  </si>
  <si>
    <t>Организация работы с одаренными детьми и молодежью</t>
  </si>
  <si>
    <t>0170410000</t>
  </si>
  <si>
    <t>Выплата компенсации части родительской платы</t>
  </si>
  <si>
    <t>0170516030</t>
  </si>
  <si>
    <t>Муниципальная программа «Развитие культуры города Обнинска»</t>
  </si>
  <si>
    <t>0200000000</t>
  </si>
  <si>
    <t>Подпрограмма "Поддержка и развитие культурно-досуговой деятельности и народного творчества в городе Обнинске"</t>
  </si>
  <si>
    <t>0210000000</t>
  </si>
  <si>
    <t>Организация и проведение общегородских пероприятий (за счет дотации на стимулирование муниципальных образований Калужской области, участвующих в конкурсе "Лучшая муниципальная практика развития территорий ТОС"</t>
  </si>
  <si>
    <t>0210100270</t>
  </si>
  <si>
    <t>Организация и проведение общегородских мероприятий</t>
  </si>
  <si>
    <t>0210110000</t>
  </si>
  <si>
    <t>Обеспечение культурно-досуговой деятельности и народного творчества</t>
  </si>
  <si>
    <t>0210210000</t>
  </si>
  <si>
    <t>Проведение ремонтов, благоустройства, укрепление и совершенствование материально-технической базы муниципальных учреждений культуры</t>
  </si>
  <si>
    <t>0210310000</t>
  </si>
  <si>
    <t>Организация киновидеопоказа и досуговых мероприятий</t>
  </si>
  <si>
    <t>0210410000</t>
  </si>
  <si>
    <t>Организация общественных форумов, конференций, семинаров, лекций, культурно-просветительских мероприятий</t>
  </si>
  <si>
    <t>0210510000</t>
  </si>
  <si>
    <t>Гранты на поддержку и развитие народных самодеятельных коллективов</t>
  </si>
  <si>
    <t>0210610000</t>
  </si>
  <si>
    <t>Организация и проведение мероприятий в рамках деятельности ТОС</t>
  </si>
  <si>
    <t>0210710000</t>
  </si>
  <si>
    <t>Организация выездных мероприятий</t>
  </si>
  <si>
    <t>0210810000</t>
  </si>
  <si>
    <t>Подпрограмма "Поддержка и развитие муниципальных библиотек города Обнинска"</t>
  </si>
  <si>
    <t>0220000000</t>
  </si>
  <si>
    <t>Обеспечение библиотечно-информационного обслуживания</t>
  </si>
  <si>
    <t>0220110000</t>
  </si>
  <si>
    <t>Проведение ремонтов, благоустройства, укрепление и совершенствование материально-технической базы муниципальных библиотек</t>
  </si>
  <si>
    <t>0220210000</t>
  </si>
  <si>
    <t>Подпрограмма "Поддержка и развитие деятельности Музея истории города Обнинска"</t>
  </si>
  <si>
    <t>0230000000</t>
  </si>
  <si>
    <t>Обеспечение музейного обслуживания</t>
  </si>
  <si>
    <t>0230110000</t>
  </si>
  <si>
    <t>Проведение ремонтов, благоустройства, укрепление и совершенствование материально-технической базы музея</t>
  </si>
  <si>
    <t>0230210000</t>
  </si>
  <si>
    <t>Разработка проектной документации на проведение работ по приспособлению объекта культурного наследия регионального значения "Дом, в котором жили и работали художники Поленов Василий Дмитриевич и Серов Валентин Александрович и в период строительства атомной электростанции Курчатов Игорь Васильевич, 1901,1954 гг." для современного использования (для размещения учреждения культуры)</t>
  </si>
  <si>
    <t>0230410000</t>
  </si>
  <si>
    <t>Подпрограмма "Сохранение и развитие системы дополнительного образования детей в сфере искусства в городе Обнинске"</t>
  </si>
  <si>
    <t>0240000000</t>
  </si>
  <si>
    <t>Обеспечение деятельности системы дополнительного образования в сфере искусства</t>
  </si>
  <si>
    <t>0240110000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</si>
  <si>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t>
  </si>
  <si>
    <t>0240210000</t>
  </si>
  <si>
    <t>Совершенствование материально-технической базы учреждений дополнительного образования (мероприятия в рамках федерального проекта "Обеспечение качественно нового уровня развития инфраструктуры культуры" национального проекта "Культура", направленные на модернизацию детских школ искусств)</t>
  </si>
  <si>
    <t>024A155194</t>
  </si>
  <si>
    <t>Подпрограмма "Выполнение полномочий органов местного самоуправления города Обнинска в сфере культуры и искусства"</t>
  </si>
  <si>
    <t>0250000000</t>
  </si>
  <si>
    <t>Обеспечение деятельности Управления культуры и молодёжной политики</t>
  </si>
  <si>
    <t>0250110000</t>
  </si>
  <si>
    <t>Ведение бухгалтерского, налогового и статистического учёта в обслуживаемых учреждениях</t>
  </si>
  <si>
    <t>0250210000</t>
  </si>
  <si>
    <t>Муниципальная программа "Молодежь города Обнинска"</t>
  </si>
  <si>
    <t>0300000000</t>
  </si>
  <si>
    <t>Организация мероприятий для молодежи и поддержка молодежных инициатив</t>
  </si>
  <si>
    <t>0300110000</t>
  </si>
  <si>
    <t>Организация деятельности по реализации молодежной политики в городе</t>
  </si>
  <si>
    <t>0300210000</t>
  </si>
  <si>
    <t>Муниципальная программа «Развитие физической культуры и спорта в городе Обнинске»</t>
  </si>
  <si>
    <t>0400000000</t>
  </si>
  <si>
    <t>Организация и проведение общегородских спортивных мероприятий</t>
  </si>
  <si>
    <t>0400210000</t>
  </si>
  <si>
    <t>Осуществление спортивной деятельности по классическому и пляжному волейболу</t>
  </si>
  <si>
    <t>0400310000</t>
  </si>
  <si>
    <t>Поддержка деятельности спортивных организаций, осуществляющих проведение физкультурно-оздоровительных и спортивных мероприятий</t>
  </si>
  <si>
    <t>0400410000</t>
  </si>
  <si>
    <t>Обеспечение деятельности муниципальных учреждений, реализующих программы спортивной подготовки (Проведение ремонтных работ на спортивном объекте: муниципальное бюджетное учреждение "Спортивная школа олимпийского резерва по волейболу Александра Савина" города Обнинска по ул. Цветкова, 4 и 4а за счет средств областного бюджета)</t>
  </si>
  <si>
    <t>0400500150</t>
  </si>
  <si>
    <t>Обеспечение деятельности муниципальных учреждений, реализующих программы спортивной подготовки</t>
  </si>
  <si>
    <t>0400510000</t>
  </si>
  <si>
    <t>Выплата компенсации работникам муниципальных физкультурно-спортивных организаций за наем  (поднаем) жилых помещений</t>
  </si>
  <si>
    <t>0401310000</t>
  </si>
  <si>
    <t>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 (в рамках федерального проекта "Спорт-норма жизни" национального проекта "Демография")</t>
  </si>
  <si>
    <t>040P550810</t>
  </si>
  <si>
    <t>Муниципальная программа «Социальная поддержка населения города Обнинска»</t>
  </si>
  <si>
    <t>0500000000</t>
  </si>
  <si>
    <t>Подпрограмма "Дополнительные меры социальной поддержки отдельных категорий граждан, проживающих в городе Обнинске"</t>
  </si>
  <si>
    <t>0510000000</t>
  </si>
  <si>
    <t>Компенсация оплаты жилищно-коммунальных услуг отдельным категориям граждан</t>
  </si>
  <si>
    <t>0510152500</t>
  </si>
  <si>
    <t>Осуществление ежегодной денежной выплаты лицам, награжденным нагрудным знаком "Почетный донор России"</t>
  </si>
  <si>
    <t>0510252200</t>
  </si>
  <si>
    <t>Предоставление гражданам субсидий на оплату жилого помещения и коммунальных услуг</t>
  </si>
  <si>
    <t>0510303020</t>
  </si>
  <si>
    <t>Обеспечение социальных выплат, пособий, компенсаций детям и семьям с детьми</t>
  </si>
  <si>
    <t>0510403300</t>
  </si>
  <si>
    <t>Предоставление социальной помощи отдельным категориям граждан, находящимся в трудной жизненной ситуации, за счет средств областного бюджета</t>
  </si>
  <si>
    <t>0510503040</t>
  </si>
  <si>
    <t>Предоставление социальной помощи отдельным категориям граждан, находящимся в трудной жизненной ситуации за счет средств местного бюджета</t>
  </si>
  <si>
    <t>0510510000</t>
  </si>
  <si>
    <t>Предоставление денежных выплат, пособий и компенсаций отдельным категориям граждан области в соответствии с региональным законодательством</t>
  </si>
  <si>
    <t>0510603010</t>
  </si>
  <si>
    <t>Осуществление деятельности по образованию патронатных семей для граждан пожилого возраста и инвалидов в Калужской области</t>
  </si>
  <si>
    <t>0510703060</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</si>
  <si>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</si>
  <si>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0510852700</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</si>
  <si>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</si>
  <si>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0511053800</t>
  </si>
  <si>
    <t>Предоставление дополнительного единовременного пособия в связи с рождением ребенка</t>
  </si>
  <si>
    <t>0511210000</t>
  </si>
  <si>
    <t>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</si>
  <si>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0511310000</t>
  </si>
  <si>
    <t>Единовременная социальная выплата пенсионерам к юбилейным датам</t>
  </si>
  <si>
    <t>0511410000</t>
  </si>
  <si>
    <t>Меры социальной поддержки по оплате за жилое помещение и коммунальные услуги отдельным категориям граждан</t>
  </si>
  <si>
    <t>0511510000</t>
  </si>
  <si>
    <t>Выплаты почетным гражданам города Обнинска</t>
  </si>
  <si>
    <t>0511610000</t>
  </si>
  <si>
    <t>Ежемесячная доплата к государственной пенсии лицам, замещавшим муниципальные должности и должности муниципальной службы</t>
  </si>
  <si>
    <t>0511710000</t>
  </si>
  <si>
    <t>Предоставление банных услуг отдельным категориям граждан</t>
  </si>
  <si>
    <t>0512010000</t>
  </si>
  <si>
    <t>Предоставление денежных выплат и компенсаций отдельным категориям граждан, подвергшихся воздействию радиации</t>
  </si>
  <si>
    <t>0512151370</t>
  </si>
  <si>
    <t>Компенсация отдельным категориям граждан оплаты взноса на капитальный ремонт общего имущества в многоквартирном доме</t>
  </si>
  <si>
    <t>05122R4620</t>
  </si>
  <si>
    <t>Осуществление ежемесячных выплат на детей в возрасте от трех до семи лет включительно</t>
  </si>
  <si>
    <t>05124R3020</t>
  </si>
  <si>
    <t>Оказание государственной социальной помощи на основании социального контракта отдельным категориям граждан</t>
  </si>
  <si>
    <t>05125R4040</t>
  </si>
  <si>
    <t>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</si>
  <si>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051P103300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</si>
  <si>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</si>
  <si>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051P150840</t>
  </si>
  <si>
    <t>Ежемесячная денежная выплата в связи с рождением (усыновлением) первого ребенка (в рамках реализации федерального проекта "Финансовая поддержка семей при рождении детей" национального проекта "Демография")</t>
  </si>
  <si>
    <t>051P155730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</si>
  <si>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</si>
  <si>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051P1Д0840</t>
  </si>
  <si>
    <t>Подпрограмма "Доступная среда в городе Обнинске"</t>
  </si>
  <si>
    <t>0520000000</t>
  </si>
  <si>
    <t>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</si>
  <si>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0520110000</t>
  </si>
  <si>
    <t>Устройство съездов с пешеходных тротуаров для маломобильных групп населения</t>
  </si>
  <si>
    <t>0520210000</t>
  </si>
  <si>
    <t>Организация прохождения курса реабилитации граждан с нарушением функций опорно-двигательного аппарата</t>
  </si>
  <si>
    <t>0520310000</t>
  </si>
  <si>
    <t>Проведение оздоровительных смен для граждан пожилого возраста и инвалидов</t>
  </si>
  <si>
    <t>0520410000</t>
  </si>
  <si>
    <t>Оборудование квартир инвалидов специальными техническими средствами</t>
  </si>
  <si>
    <t>0520510000</t>
  </si>
  <si>
    <t>Организация работы клубных формирований для пожилых граждан и инвалидов</t>
  </si>
  <si>
    <t>0520610000</t>
  </si>
  <si>
    <t>Мероприятия по формированию условий для развития комплексной реабилитации и абилитации инвалидов, в том числе детей-инвалидов</t>
  </si>
  <si>
    <t>05208L5140</t>
  </si>
  <si>
    <t>Подпрограмма "Жилье в кредит"</t>
  </si>
  <si>
    <t>0530000000</t>
  </si>
  <si>
    <t>Предоставление компенсации гражданам на приобретение жилья</t>
  </si>
  <si>
    <t>0530110000</t>
  </si>
  <si>
    <t>Подпрограмма "Обеспечение жильем молодых семей"</t>
  </si>
  <si>
    <t>0540000000</t>
  </si>
  <si>
    <t>Предоставление молодым семьям социальных выплат на приобретение (строительство) жилья</t>
  </si>
  <si>
    <t>05401L4970</t>
  </si>
  <si>
    <t>Подпрограмма "Организация деятельности по руководству и управлению в системе социальной защиты города Обнинска"</t>
  </si>
  <si>
    <t>0550000000</t>
  </si>
  <si>
    <t>Организация предоставления населению мер социальной поддержки в соответствии с законодательством</t>
  </si>
  <si>
    <t>0550103050</t>
  </si>
  <si>
    <t>Организация предоставления населению мер социальной поддержки в соответствии с законодательством за счет средств местного бюджета</t>
  </si>
  <si>
    <t>0550110000</t>
  </si>
  <si>
    <t>Муниципальная программа «Дорожное хозяйство города Обнинска»</t>
  </si>
  <si>
    <t>0600000000</t>
  </si>
  <si>
    <t>Выполнение комплекса работ по ремонту автомобильных дорог</t>
  </si>
  <si>
    <t>0600110000</t>
  </si>
  <si>
    <t>Выполнение комплекса работ по ремонту внутриквартальных и внутридворовых проездов</t>
  </si>
  <si>
    <t>0600210000</t>
  </si>
  <si>
    <t>Выполнение комплекса работ по ремонту внутриквартальных и внутридворовых проездов в рамках деятельности ТОС</t>
  </si>
  <si>
    <t>0600310000</t>
  </si>
  <si>
    <t>Содержание улично-дорожной сети города, инженерных сооружений и объектов ливневой канализации</t>
  </si>
  <si>
    <t>0600410000</t>
  </si>
  <si>
    <t>Техническое оснащение улично-дорожной сети города с целью обеспечения безопасности дорожного движения</t>
  </si>
  <si>
    <t>0600510000</t>
  </si>
  <si>
    <t>Техническое оснащение улично-дорожной сети города с целью обеспечения безопасности дорожного движения (за счет средств субсидии на осуществление дорожной деятельности)</t>
  </si>
  <si>
    <t>06005S5000</t>
  </si>
  <si>
    <t>Строительство и реконструкция автомобильных дорог и искусственных сооружений на них</t>
  </si>
  <si>
    <t>0600710000</t>
  </si>
  <si>
    <t>Разработка проектной документации и строительство муниципальной магистральной улицы общегородского значения в продолжение проспекта Ленина от пересечения с улицей Владимира Малых до пересечения с улицей Борисоглебская в городе Обнинске</t>
  </si>
  <si>
    <t>0600910000</t>
  </si>
  <si>
    <t>Реконструкция участка автомобильной дороги ул.Красных Зорь на участке от ООО "Марк-4" до ул. Северная</t>
  </si>
  <si>
    <t>06012L5250</t>
  </si>
  <si>
    <t>Строительство и реконструкция автомобильных дорог и искусственных сооружений на них (за счет средств субсидии на строительство (реконструкцию) автомобильных дорог в рамках реализации федерального проекта "Жилье" национального проекта "Жилье и городская среда")</t>
  </si>
  <si>
    <t>060F150211</t>
  </si>
  <si>
    <t>Разработка проектной документации и строительство муниципальной магистральной улицы общегородского значения в продолжение проспекта Ленина от пересечения с улицей Владимира Малых до пересечения с улицей Борисоглебская в городе Обнинске (в рамках реализации федерального проекта "Жилье" национального проекта "Жилье и городская среда")</t>
  </si>
  <si>
    <t>060F150219</t>
  </si>
  <si>
    <t>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качественные дороги")</t>
  </si>
  <si>
    <t>060R153930</t>
  </si>
  <si>
    <t>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качественные дороги") за счет средств областного бюджета</t>
  </si>
  <si>
    <t>060R1L5000</t>
  </si>
  <si>
    <t>Муниципальная программа «Содержание и обслуживание жилищного фонда муниципального образования «Город Обнинск»</t>
  </si>
  <si>
    <t>0700000000</t>
  </si>
  <si>
    <t>Ремонт и содержание муниципального жилья</t>
  </si>
  <si>
    <t>0700110000</t>
  </si>
  <si>
    <t>Софинансирование работ по капитальному ремонту многоквартирных домов</t>
  </si>
  <si>
    <t>0700210000</t>
  </si>
  <si>
    <t>Обеспечение деятельности аварийно-диспетчерской службы города</t>
  </si>
  <si>
    <t>0700310000</t>
  </si>
  <si>
    <t>Обеспечение деятельности по приему оплаты платежей за услуги ЖКХ</t>
  </si>
  <si>
    <t>0700410000</t>
  </si>
  <si>
    <t>Возмещение части платы за содержание и ремонт помещений, находящихся в муниципальной собственности</t>
  </si>
  <si>
    <t>0700510000</t>
  </si>
  <si>
    <t>Муниципальная программа «Энергосбережение и повышение энергетической эффективности в муниципальном образовании «Город Обнинск»</t>
  </si>
  <si>
    <t>0800000000</t>
  </si>
  <si>
    <t>Установка и замена индивидуальных приборов учета потребления коммунальных ресурсов в муниципальном жилищном фонде</t>
  </si>
  <si>
    <t>0800110000</t>
  </si>
  <si>
    <t>Ремонт ветхих участков водопроводных сетей</t>
  </si>
  <si>
    <t>0800210000</t>
  </si>
  <si>
    <t>Ремонт ветхих участков водопроводных сетей (за счет средств субсидии на капитальный ремонт водопроводных сетей, канализационных сетей, объектов централизованной системы холодного водоснабжения и (или) водоотведения муниципальной собственности)</t>
  </si>
  <si>
    <t>08002S7020</t>
  </si>
  <si>
    <t>Реконструкция магистральных сетей электроснабжения</t>
  </si>
  <si>
    <t>0800310000</t>
  </si>
  <si>
    <t>Повышение энергоэффективности малоэтажных домов</t>
  </si>
  <si>
    <t>0800410000</t>
  </si>
  <si>
    <t>Муниципальная программа «Благоустройство города Обнинска»</t>
  </si>
  <si>
    <t>0900000000</t>
  </si>
  <si>
    <t>Подпрограмма "Содержание и озеленение территории города Обнинска"</t>
  </si>
  <si>
    <t>0910000000</t>
  </si>
  <si>
    <t>Реализация мероприятий по благоустройству территории города Обнинска</t>
  </si>
  <si>
    <t>0910110000</t>
  </si>
  <si>
    <t>Реализация мероприятий по благоустройству территории города Обнинска (за счет субсидии на реализацию мероприятий по созданию и содержанию мест (площадок) накопления твердых коммунальных отходов)</t>
  </si>
  <si>
    <t>09101S2122</t>
  </si>
  <si>
    <t>Реализация мероприятий по озеленению территорий города, реконструкция и восстановление зеленых насаждений</t>
  </si>
  <si>
    <t>0910210000</t>
  </si>
  <si>
    <t>Реализация мероприятий по декоративному оформлению территории города Обнинска</t>
  </si>
  <si>
    <t>0910510000</t>
  </si>
  <si>
    <t>Подпрограмма "Развитие наружного освещения территории города Обнинска"</t>
  </si>
  <si>
    <t>0930000000</t>
  </si>
  <si>
    <t>Содержание сети уличного освещения городских территорий</t>
  </si>
  <si>
    <t>0930110000</t>
  </si>
  <si>
    <t>Строительство и реконструкция существующих сетей наружного освещения</t>
  </si>
  <si>
    <t>0930210000</t>
  </si>
  <si>
    <t>Подпрограмма "Развитие парков, парковых зон и скверов города Обнинска"</t>
  </si>
  <si>
    <t>0940000000</t>
  </si>
  <si>
    <t>Благоустройство и расширение парковых зон и скверов на территории города (за счет дотации на стимулирование муниципальных образований Калужской области, участвующих в конкурсе "Лучшая муниципальная практика развития территорий ТОС")</t>
  </si>
  <si>
    <t>0940100270</t>
  </si>
  <si>
    <t>Благоустройство и расширение парковых зон и скверов на территории города</t>
  </si>
  <si>
    <t>0940110000</t>
  </si>
  <si>
    <t>Организация и проведение городских мероприятий на территории парков города</t>
  </si>
  <si>
    <t>0940210000</t>
  </si>
  <si>
    <t>Подпрограмма "Организация похоронного дела"</t>
  </si>
  <si>
    <t>0950000000</t>
  </si>
  <si>
    <t>Обеспечение деятельности МКУ «БРУ»</t>
  </si>
  <si>
    <t>0950110000</t>
  </si>
  <si>
    <t>Оказание услуг по транспортировке тел умерших в патологоанатомическое отделение</t>
  </si>
  <si>
    <t>0950210000</t>
  </si>
  <si>
    <t>Благоустройство территорий кладбищ и содержание мест захоронений</t>
  </si>
  <si>
    <t>0950310000</t>
  </si>
  <si>
    <t>Муниципальная программа "Развитие и модернизация объектов инженерной инфраструктуры города Обнинска"</t>
  </si>
  <si>
    <t>1000000000</t>
  </si>
  <si>
    <t>Строительство магистрального хозфекального коллектора</t>
  </si>
  <si>
    <t>1000110000</t>
  </si>
  <si>
    <t>Строительство магистрального хозфекального коллектора (реализация мероприятий, способствующих развитию научно-производственного комплекса наукограда Российской Федерации, а также сохранению и развитию инфраструктуры наукограда Российской Федерации)</t>
  </si>
  <si>
    <t>10001L5250</t>
  </si>
  <si>
    <t>Строительство объекта: "Городской магистральный напорный хозфекальный коллектор и КНС-51 в г.Обнинске Калужской области"</t>
  </si>
  <si>
    <t>1000510000</t>
  </si>
  <si>
    <t>Строительство очистных сооружений ливневых стоков в районе промзоны Мишково</t>
  </si>
  <si>
    <t>1000610000</t>
  </si>
  <si>
    <t>Строительство канализационно-насосной станции с двумя напорными коллекторами в районе ул. Пирогова</t>
  </si>
  <si>
    <t>1000810000</t>
  </si>
  <si>
    <t>Выполнение мероприятий в связи с выводом из эксплуатации ТЭЦ ФЭИ и реконструкция тепловых сетей</t>
  </si>
  <si>
    <t>1001010000</t>
  </si>
  <si>
    <t>проектирование и строительство станций очистки воды для скважин Вашутинского водозабора</t>
  </si>
  <si>
    <t>Проектирование и строительство станций очистки воды для скважин Добринского водозабора</t>
  </si>
  <si>
    <t>Осуществление функций МБУ "Управляющая компания систем коммунальной инфраструктуры"</t>
  </si>
  <si>
    <t>1001610000</t>
  </si>
  <si>
    <t>Строительство городского магистрального напорного хозфекального коллектора и КНС-51 (в рамках реализации федерального проекта "Жилье" национального проекта "Жилье и городская среда")</t>
  </si>
  <si>
    <t>100F150215</t>
  </si>
  <si>
    <t>Разработка проектной документации и строительство канализационно-насосной станции с двумя напорными коллекторами в районе ул. Пирогова (в рамках реализации федерального проекта "Жилье" национального проекта "Жилье и городская среда")</t>
  </si>
  <si>
    <t>100F150218</t>
  </si>
  <si>
    <t>Муниципальная программа «Обеспечение правопорядка и безопасности населения на территории города Обнинска»</t>
  </si>
  <si>
    <t>1100000000</t>
  </si>
  <si>
    <t>Подпрограмма "Обеспечение безопасности и защиты населения и территории города Обнинска"</t>
  </si>
  <si>
    <t>1110000000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</si>
  <si>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</si>
  <si>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1110110000</t>
  </si>
  <si>
    <t>Обеспечение первичных мер пожарной безопасности в границах городского округа</t>
  </si>
  <si>
    <t>1110210000</t>
  </si>
  <si>
    <t>Подпрограмма "Профилактика правонарушений и злоупотреблений наркотиками в муниципальном образовании "Город Обнинск"</t>
  </si>
  <si>
    <t>1120000000</t>
  </si>
  <si>
    <t>Установка и модернизация систем видеонаблюдения в муниципальных образовательных учреждениях</t>
  </si>
  <si>
    <t>1120110000</t>
  </si>
  <si>
    <t>Установка, модернизация и обслуживание систем видеонаблюдения на территории города Обнинска</t>
  </si>
  <si>
    <t>1120210000</t>
  </si>
  <si>
    <t>Создание условий для деятельности добровольных народных дружин</t>
  </si>
  <si>
    <t>1120310000</t>
  </si>
  <si>
    <t>Проведение мероприятий антинаркотической направленности</t>
  </si>
  <si>
    <t>1120410000</t>
  </si>
  <si>
    <t>Поддержка организаций, занимающихся реабилитацией граждан, страдающих наркотической и алкогольной зависимостью</t>
  </si>
  <si>
    <t>1120510000</t>
  </si>
  <si>
    <t>Муниципальная программа «Содействие развитию малого и среднего предпринимательства и инновационной деятельности в городе Обнинске»</t>
  </si>
  <si>
    <t>1200000000</t>
  </si>
  <si>
    <t>Подпрограмма "Содействие развитию малого и среднего предпринимательства в городе Обнинске"</t>
  </si>
  <si>
    <t>1210000000</t>
  </si>
  <si>
    <t>Предоставление субсидий субъектам малого и среднего предпринимательства на компенсацию затрат за счет средств субсидии из областного бюджета</t>
  </si>
  <si>
    <t>12102S6840</t>
  </si>
  <si>
    <t>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 за счет средств субсидии из областного бюджета</t>
  </si>
  <si>
    <t>12103S6840</t>
  </si>
  <si>
    <t>Обеспечение консультационной, организационно-методической и информационной поддержки предпринимательской деятельности</t>
  </si>
  <si>
    <t>1210410000</t>
  </si>
  <si>
    <t>Подпрограмма "Развитие инновационной деятельности в городе Обнинске"</t>
  </si>
  <si>
    <t>1220000000</t>
  </si>
  <si>
    <t>Предоставление субсидий на развитие инфраструктуры поддержки предпринимательства и инновационной деятельности</t>
  </si>
  <si>
    <t>1220210000</t>
  </si>
  <si>
    <t>Обеспечение информационно-имиджевой поддержки инновационной деятельности</t>
  </si>
  <si>
    <t>1220310000</t>
  </si>
  <si>
    <t>Предоставление субсидий некоммерческим организациям инфраструктуры поддержки предпринимательства и инновационной деятельности, занимающимся консультационной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</si>
  <si>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1220510000</t>
  </si>
  <si>
    <t>Муниципальная программа «Обеспечение функционирования системы управления в муниципальном образовании «Город Обнинск»</t>
  </si>
  <si>
    <t>1300000000</t>
  </si>
  <si>
    <t>Подпрограмма "Управление муниципальным имуществом в городе Обнинске"</t>
  </si>
  <si>
    <t>1310000000</t>
  </si>
  <si>
    <t>Кадастровые работы в отношении объектов, находящихся в муниципальной собственности, и земельных участков</t>
  </si>
  <si>
    <t>1310110000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</si>
  <si>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t>
  </si>
  <si>
    <t>13101L5110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</si>
  <si>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 из областного бюджета)</t>
  </si>
  <si>
    <t>13101S6280</t>
  </si>
  <si>
    <t>Оценка рыночной стоимости муниципального имущества и земельных участков; государственная кадастровая оценка земельных участков</t>
  </si>
  <si>
    <t>1310210000</t>
  </si>
  <si>
    <t>Проведение ремонта имущества муниципальной казны и организация содержания имущества казны</t>
  </si>
  <si>
    <t>1310310000</t>
  </si>
  <si>
    <t>Подпрограмма "Обеспечение градостроительной деятельности на территории муниципального образования "Город Обнинск"</t>
  </si>
  <si>
    <t>1320000000</t>
  </si>
  <si>
    <t>Подготовка документов территориального планирования и градостроительного зонирования в соответствии с действующим законодательством (выполнение кадастровых работ по устранению реестровых ошибок, выявленных при внесении в сведения ЕГРН описаний границ населенных пунктов и территориальных зон)</t>
  </si>
  <si>
    <t>13201S7010</t>
  </si>
  <si>
    <t>Подготовка документов территориального планирования и градостроительного зонирования в соответствии с действующим законодательством (выполнение кадастровых работ по внесению изменений в документы территориального планирования и градостроительного зонирования)</t>
  </si>
  <si>
    <t>13201S7030</t>
  </si>
  <si>
    <t>Подготовка документов территориального планирования и градостроительного зонирования в соответствии с действующим законодательством (разработка землеустроительной документации по описанию границ населенных пунктов и территориальных зон муниципальных образований Калужской области для внесения в сведения ЕГРН)</t>
  </si>
  <si>
    <t>13201S7070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</si>
  <si>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</si>
  <si>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1320210000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</si>
  <si>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</si>
  <si>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1320310000</t>
  </si>
  <si>
    <t>Муниципальная программа "Формирование современной городской среды"</t>
  </si>
  <si>
    <t>1500000000</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</si>
  <si>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t>
  </si>
  <si>
    <t>1500110000</t>
  </si>
  <si>
    <t>Благоустройство дворовых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t>
  </si>
  <si>
    <t>1500210000</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</si>
  <si>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</si>
  <si>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150F255551</t>
  </si>
  <si>
    <t>Благоустройство дворовых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</si>
  <si>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150F255552</t>
  </si>
  <si>
    <t>Непрограммные направления расходов</t>
  </si>
  <si>
    <t>7000000000</t>
  </si>
  <si>
    <t>Обеспечение деятельности органов местного самоуправления</t>
  </si>
  <si>
    <t>7010000000</t>
  </si>
  <si>
    <t>Поощрение глав администраций муниципальных образований Калужской области за активное участие и организацию проведения рейтингового шлолсования</t>
  </si>
  <si>
    <t>Стимулирование руководителей исполнительно-распорядительных органов муниципальных образований области</t>
  </si>
  <si>
    <t>7010000530</t>
  </si>
  <si>
    <t>Формирование и содержание областных архивных фондов</t>
  </si>
  <si>
    <t>7010000800</t>
  </si>
  <si>
    <t>Организация исполнения полномочий по обеспечению предоставления гражданам мер социальной поддержки</t>
  </si>
  <si>
    <t>7010003050</t>
  </si>
  <si>
    <t>Обеспечение деятельности представительного органа муниципального образования "Город Обнинск"</t>
  </si>
  <si>
    <t>7010011001</t>
  </si>
  <si>
    <t>Обеспечение деятельности Контрольно-счетной палаты муниципального образования "Город Обнинск"</t>
  </si>
  <si>
    <t>7010011002</t>
  </si>
  <si>
    <t>Обеспечение деятельности исполнительно-распорядительного органа муниципального образования "Город Обнинск"</t>
  </si>
  <si>
    <t>7010011003</t>
  </si>
  <si>
    <t>Обеспечение деятельности Управления финансов Администрации города Обнинска</t>
  </si>
  <si>
    <t>7010011004</t>
  </si>
  <si>
    <t>Обеспечение деятельности Комитета по материально-техническому обеспечению Администрации города Обнинска</t>
  </si>
  <si>
    <t>7010011005</t>
  </si>
  <si>
    <t>Осуществление полномочий по государственной регистрации актов гражданского состояния за счет средств областного бюджета</t>
  </si>
  <si>
    <t>7010011110</t>
  </si>
  <si>
    <t>Поощрение муниципальных управленческих команд за счет средств областного бюджета</t>
  </si>
  <si>
    <t>7010055490</t>
  </si>
  <si>
    <t>Осуществление полномочий по государственной регистрации актов гражданского состояния</t>
  </si>
  <si>
    <t>7010059340</t>
  </si>
  <si>
    <t>Поощрение муниципальных образований Калужской области за достижение наилучших показателей социально-экономического развития городских округов и муниципальных районов Калужской области</t>
  </si>
  <si>
    <t>7010086060</t>
  </si>
  <si>
    <t>Резервные фонды местных администраций</t>
  </si>
  <si>
    <t>7020000000</t>
  </si>
  <si>
    <t>Резервный фонд Администрации города Обнинска</t>
  </si>
  <si>
    <t>7020012001</t>
  </si>
  <si>
    <t>Резервный фонд Администрации города Обнинска на предупреждение и ликвидацию чрезвычайных ситуаций и последствий стихийных бедствий</t>
  </si>
  <si>
    <t>7020012002</t>
  </si>
  <si>
    <t>Реализация прочих направлений деятельности в сфере установленных функций органов местного самоуправления</t>
  </si>
  <si>
    <t>7030000000</t>
  </si>
  <si>
    <t>Обучение, переподготовка, повышение квалификации, проведение семинаров для выборных лиц местного самоуправления, муниципальных служащих</t>
  </si>
  <si>
    <t>7030013001</t>
  </si>
  <si>
    <t>Размещение в средствах массовой информации официальной информации и материалов о деятельности органов местного самоуправления</t>
  </si>
  <si>
    <t>7030013002</t>
  </si>
  <si>
    <t>Процентные платежи по муниципальному долгу</t>
  </si>
  <si>
    <t>7030013003</t>
  </si>
  <si>
    <t>Компенсация выпадающих доходов организациям, предоставляющим населению услуги холодного водоснабжения и водоотведения по тарифам, не обеспечивающим возмещение издержек</t>
  </si>
  <si>
    <t>7030013005</t>
  </si>
  <si>
    <t>Проведение отдельных мероприятий по транспорту</t>
  </si>
  <si>
    <t>7030013006</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</si>
  <si>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</si>
  <si>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7030013007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</si>
  <si>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огородников, в области благотворительности, направленной на решение социальных, культурных, образовательных и иных общественно значимых проблем города Обнинска, а также реализующих проекты общественных инициатив</t>
  </si>
  <si>
    <t>7030013008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</si>
  <si>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</si>
  <si>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7030013009</t>
  </si>
  <si>
    <t>Выполнение работ по сносу многоквартирного жилого дома, расположенного по адресу: г.Обнинск, ул.Менделеева, д.8/4</t>
  </si>
  <si>
    <t>Увеличение уставного фонда муниципального предприятия города Обнинска Калужской области "Обнинское пассажирское автотранспортное предприятие"</t>
  </si>
  <si>
    <t>Проведение повторных выборов депутата Обнинского городского Собрания</t>
  </si>
  <si>
    <t>Увеличение уставного фонда муниципального предприятия города Обнинска Калужской области "Коммунальное хозяйство"</t>
  </si>
  <si>
    <t>Расходы непрограммного характера за счет средств межбюджетных трансфертов, не включенные в другие направления расходов</t>
  </si>
  <si>
    <t>7040000000</t>
  </si>
  <si>
    <t>Финансовое обеспечение части расходов на осуществление деятельности избирательных комиссий</t>
  </si>
  <si>
    <t>7040000151</t>
  </si>
  <si>
    <t>Выплаты медицинским работникам, лечащим пациентов с диагнозом новой коронавирусной инфекции COVID-19</t>
  </si>
  <si>
    <t>7040000153</t>
  </si>
  <si>
    <t>Единовременные выплаты за особые условия труда и дополнительную нагрузку медицинским работникам, а также водителям скорой медицинской помощи, заболевшим при исполнении должностных обязанностей новой коронавирусной инфекцией COVID-19</t>
  </si>
  <si>
    <t>7040000154</t>
  </si>
  <si>
    <t>Расходы в целях поощрения муниципальных образований Калужской области - победителей регионального этапа конкурса "Лучшая муниципальная практика"</t>
  </si>
  <si>
    <t>7040000560</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</si>
  <si>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</si>
  <si>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7040000900</t>
  </si>
  <si>
    <t>Осуществление государственных полномочий по организации социального обслуживания граждан в Калужской области</t>
  </si>
  <si>
    <t>7040003410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</si>
  <si>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</si>
  <si>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7040051200</t>
  </si>
  <si>
    <t>Осуществление государственных полномочий по проведению Всероссийской переписи населения 2020 года</t>
  </si>
  <si>
    <t>7040054690</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</si>
  <si>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</si>
  <si>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7040088410</t>
  </si>
  <si>
    <t>Проведение инженерных изысканий, архитектурно-строительного проектирования, государственной экспертизы проектной документации и (или) результатов инженерных изысканий в целях строительства сетей инженерно-технического обеспечения и автомобильных дорог в рамках реализации проектов по развитию территорий, предусматривающих строительство жилья</t>
  </si>
  <si>
    <t>70400S9030</t>
  </si>
  <si>
    <t>Предоставление межбюджетных трансфертов общего характера бюджетам бюджетной системы Российской Федерации</t>
  </si>
  <si>
    <t>7050000000</t>
  </si>
  <si>
    <t>Иные межбюджетные трансферты на развитие и модернизацию объектов инженерной инфраструктуры города Обнинска</t>
  </si>
  <si>
    <t>7050015001</t>
  </si>
  <si>
    <t>Прочие непрограммные направления расходов</t>
  </si>
  <si>
    <t>7090000000</t>
  </si>
  <si>
    <t>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</si>
  <si>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7090019001</t>
  </si>
  <si>
    <t>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</si>
  <si>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7090019002</t>
  </si>
  <si>
    <t>Дополнительные выплаты за поднаем жилья работникам федеральных государственных учреждений здравоохранения</t>
  </si>
  <si>
    <t>7090019003</t>
  </si>
  <si>
    <t>Мероприятия по здоровому образу жизни в городе Обнинске</t>
  </si>
  <si>
    <t>7090019004</t>
  </si>
  <si>
    <t>Исполнение судебных актов</t>
  </si>
  <si>
    <t>7090019005</t>
  </si>
  <si>
    <t>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</si>
  <si>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7090019006</t>
  </si>
  <si>
    <t>Расходы, связанные с организацией и проведением сельскохозяйственных ярмарок выходного дня в городе Обнинске</t>
  </si>
  <si>
    <t>7090019007</t>
  </si>
  <si>
    <t>ВСЕГО РАСХОДОВ:</t>
  </si>
</sst>
</file>

<file path=xl/styles.xml><?xml version="1.0" encoding="utf-8"?>
<styleSheet xmlns="http://schemas.openxmlformats.org/spreadsheetml/2006/main">
  <numFmts count="6">
    <numFmt numFmtId="164" formatCode="General"/>
    <numFmt numFmtId="165" formatCode="@"/>
    <numFmt numFmtId="166" formatCode="#,##0.00"/>
    <numFmt numFmtId="167" formatCode="0.00%"/>
    <numFmt numFmtId="168" formatCode="0"/>
    <numFmt numFmtId="169" formatCode="0.00"/>
  </numFmts>
  <fonts count="45">
    <font>
      <sz val="10"/>
      <name val="Arial Cyr"/>
      <family val="0"/>
    </font>
    <font>
      <sz val="10"/>
      <name val="Arial"/>
      <family val="0"/>
    </font>
    <font>
      <sz val="11"/>
      <color indexed="8"/>
      <name val="Calibri"/>
      <family val="2"/>
    </font>
    <font>
      <sz val="11"/>
      <color indexed="9"/>
      <name val="Calibri"/>
      <family val="2"/>
    </font>
    <font>
      <sz val="11"/>
      <color indexed="16"/>
      <name val="Calibri"/>
      <family val="2"/>
    </font>
    <font>
      <sz val="11"/>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sz val="10"/>
      <color indexed="8"/>
      <name val="Arial Cyr"/>
      <family val="2"/>
    </font>
    <font>
      <b/>
      <sz val="18"/>
      <color indexed="62"/>
      <name val="Cambria"/>
      <family val="2"/>
    </font>
    <font>
      <b/>
      <sz val="11"/>
      <color indexed="8"/>
      <name val="Calibri"/>
      <family val="2"/>
    </font>
    <font>
      <sz val="11"/>
      <color indexed="10"/>
      <name val="Calibri"/>
      <family val="2"/>
    </font>
    <font>
      <b/>
      <sz val="12"/>
      <color indexed="8"/>
      <name val="Arial Cyr"/>
      <family val="2"/>
    </font>
    <font>
      <b/>
      <sz val="10"/>
      <color indexed="8"/>
      <name val="Arial CYR"/>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20"/>
      <name val="Calibri"/>
      <family val="2"/>
    </font>
    <font>
      <sz val="11"/>
      <color indexed="52"/>
      <name val="Calibri"/>
      <family val="2"/>
    </font>
    <font>
      <sz val="10"/>
      <name val="Times New Roman"/>
      <family val="1"/>
    </font>
    <font>
      <i/>
      <sz val="10"/>
      <name val="Arial Cyr"/>
      <family val="0"/>
    </font>
    <font>
      <sz val="9.5"/>
      <name val="Times New Roman"/>
      <family val="1"/>
    </font>
    <font>
      <b/>
      <sz val="14"/>
      <name val="Times New Roman"/>
      <family val="1"/>
    </font>
    <font>
      <sz val="14"/>
      <name val="Times New Roman"/>
      <family val="1"/>
    </font>
    <font>
      <sz val="11"/>
      <name val="Times New Roman"/>
      <family val="1"/>
    </font>
    <font>
      <b/>
      <sz val="10"/>
      <name val="Times New Roman"/>
      <family val="1"/>
    </font>
    <font>
      <b/>
      <sz val="10"/>
      <name val="Arial Cyr"/>
      <family val="0"/>
    </font>
    <font>
      <b/>
      <sz val="11"/>
      <color indexed="8"/>
      <name val="Times New Roman"/>
      <family val="1"/>
    </font>
    <font>
      <b/>
      <sz val="11"/>
      <name val="Times New Roman"/>
      <family val="1"/>
    </font>
    <font>
      <b/>
      <sz val="11"/>
      <name val="Arial Cyr"/>
      <family val="0"/>
    </font>
    <font>
      <sz val="11"/>
      <color indexed="8"/>
      <name val="Times New Roman"/>
      <family val="1"/>
    </font>
    <font>
      <i/>
      <sz val="11"/>
      <name val="Arial Cyr"/>
      <family val="0"/>
    </font>
    <font>
      <b/>
      <sz val="12"/>
      <name val="Arial Cyr"/>
      <family val="0"/>
    </font>
    <font>
      <sz val="12"/>
      <name val="Arial Cyr"/>
      <family val="0"/>
    </font>
  </fonts>
  <fills count="2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solid">
        <fgColor indexed="50"/>
        <bgColor indexed="64"/>
      </patternFill>
    </fill>
    <fill>
      <patternFill patternType="solid">
        <fgColor indexed="53"/>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s>
  <cellStyleXfs count="13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2" fillId="4" borderId="0" applyNumberFormat="0" applyBorder="0" applyAlignment="0" applyProtection="0"/>
    <xf numFmtId="164" fontId="2" fillId="2" borderId="0" applyNumberFormat="0" applyBorder="0" applyAlignment="0" applyProtection="0"/>
    <xf numFmtId="164" fontId="2" fillId="5" borderId="0" applyNumberFormat="0" applyBorder="0" applyAlignment="0" applyProtection="0"/>
    <xf numFmtId="164" fontId="2" fillId="4" borderId="0" applyNumberFormat="0" applyBorder="0" applyAlignment="0" applyProtection="0"/>
    <xf numFmtId="164" fontId="2" fillId="2" borderId="0" applyNumberFormat="0" applyBorder="0" applyAlignment="0" applyProtection="0"/>
    <xf numFmtId="164" fontId="2" fillId="6" borderId="0" applyNumberFormat="0" applyBorder="0" applyAlignment="0" applyProtection="0"/>
    <xf numFmtId="164" fontId="2" fillId="7" borderId="0" applyNumberFormat="0" applyBorder="0" applyAlignment="0" applyProtection="0"/>
    <xf numFmtId="164" fontId="2" fillId="8" borderId="0" applyNumberFormat="0" applyBorder="0" applyAlignment="0" applyProtection="0"/>
    <xf numFmtId="164" fontId="2" fillId="5" borderId="0" applyNumberFormat="0" applyBorder="0" applyAlignment="0" applyProtection="0"/>
    <xf numFmtId="164" fontId="2" fillId="3"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1" borderId="0" applyNumberFormat="0" applyBorder="0" applyAlignment="0" applyProtection="0"/>
    <xf numFmtId="164" fontId="2" fillId="8" borderId="0" applyNumberFormat="0" applyBorder="0" applyAlignment="0" applyProtection="0"/>
    <xf numFmtId="164" fontId="2" fillId="9" borderId="0" applyNumberFormat="0" applyBorder="0" applyAlignment="0" applyProtection="0"/>
    <xf numFmtId="164" fontId="2" fillId="3"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2" borderId="0" applyNumberFormat="0" applyBorder="0" applyAlignment="0" applyProtection="0"/>
    <xf numFmtId="164" fontId="2" fillId="8" borderId="0" applyNumberFormat="0" applyBorder="0" applyAlignment="0" applyProtection="0"/>
    <xf numFmtId="164" fontId="2" fillId="9" borderId="0" applyNumberFormat="0" applyBorder="0" applyAlignment="0" applyProtection="0"/>
    <xf numFmtId="164" fontId="2" fillId="13" borderId="0" applyNumberFormat="0" applyBorder="0" applyAlignment="0" applyProtection="0"/>
    <xf numFmtId="164" fontId="3" fillId="9" borderId="0" applyNumberFormat="0" applyBorder="0" applyAlignment="0" applyProtection="0"/>
    <xf numFmtId="164" fontId="3" fillId="10" borderId="0" applyNumberFormat="0" applyBorder="0" applyAlignment="0" applyProtection="0"/>
    <xf numFmtId="164" fontId="3" fillId="11" borderId="0" applyNumberFormat="0" applyBorder="0" applyAlignment="0" applyProtection="0"/>
    <xf numFmtId="164" fontId="3" fillId="8" borderId="0" applyNumberFormat="0" applyBorder="0" applyAlignment="0" applyProtection="0"/>
    <xf numFmtId="164" fontId="3" fillId="9" borderId="0" applyNumberFormat="0" applyBorder="0" applyAlignment="0" applyProtection="0"/>
    <xf numFmtId="164" fontId="3" fillId="3" borderId="0" applyNumberFormat="0" applyBorder="0" applyAlignment="0" applyProtection="0"/>
    <xf numFmtId="164" fontId="3" fillId="14" borderId="0" applyNumberFormat="0" applyBorder="0" applyAlignment="0" applyProtection="0"/>
    <xf numFmtId="164" fontId="3" fillId="10" borderId="0" applyNumberFormat="0" applyBorder="0" applyAlignment="0" applyProtection="0"/>
    <xf numFmtId="164" fontId="3" fillId="12" borderId="0" applyNumberFormat="0" applyBorder="0" applyAlignment="0" applyProtection="0"/>
    <xf numFmtId="164" fontId="3" fillId="15" borderId="0" applyNumberFormat="0" applyBorder="0" applyAlignment="0" applyProtection="0"/>
    <xf numFmtId="164" fontId="3" fillId="16" borderId="0" applyNumberFormat="0" applyBorder="0" applyAlignment="0" applyProtection="0"/>
    <xf numFmtId="164" fontId="3" fillId="17" borderId="0" applyNumberFormat="0" applyBorder="0" applyAlignment="0" applyProtection="0"/>
    <xf numFmtId="164" fontId="3" fillId="18" borderId="0" applyNumberFormat="0" applyBorder="0" applyAlignment="0" applyProtection="0"/>
    <xf numFmtId="164" fontId="3" fillId="19" borderId="0" applyNumberFormat="0" applyBorder="0" applyAlignment="0" applyProtection="0"/>
    <xf numFmtId="164" fontId="3" fillId="20" borderId="0" applyNumberFormat="0" applyBorder="0" applyAlignment="0" applyProtection="0"/>
    <xf numFmtId="164" fontId="3" fillId="18" borderId="0" applyNumberFormat="0" applyBorder="0" applyAlignment="0" applyProtection="0"/>
    <xf numFmtId="164" fontId="3" fillId="16" borderId="0" applyNumberFormat="0" applyBorder="0" applyAlignment="0" applyProtection="0"/>
    <xf numFmtId="164" fontId="3" fillId="21" borderId="0" applyNumberFormat="0" applyBorder="0" applyAlignment="0" applyProtection="0"/>
    <xf numFmtId="164" fontId="4" fillId="6" borderId="0" applyNumberFormat="0" applyBorder="0" applyAlignment="0" applyProtection="0"/>
    <xf numFmtId="164" fontId="5" fillId="0" borderId="0">
      <alignment/>
      <protection/>
    </xf>
    <xf numFmtId="164" fontId="6" fillId="22" borderId="1" applyNumberFormat="0" applyAlignment="0" applyProtection="0"/>
    <xf numFmtId="164" fontId="7" fillId="23" borderId="2" applyNumberFormat="0" applyAlignment="0" applyProtection="0"/>
    <xf numFmtId="164" fontId="5" fillId="0" borderId="0">
      <alignment/>
      <protection/>
    </xf>
    <xf numFmtId="164" fontId="8" fillId="0" borderId="0" applyNumberFormat="0" applyFill="0" applyBorder="0" applyAlignment="0" applyProtection="0"/>
    <xf numFmtId="164" fontId="9" fillId="7" borderId="0" applyNumberFormat="0" applyBorder="0" applyAlignment="0" applyProtection="0"/>
    <xf numFmtId="164" fontId="10" fillId="0" borderId="3" applyNumberFormat="0" applyFill="0" applyAlignment="0" applyProtection="0"/>
    <xf numFmtId="164" fontId="11" fillId="0" borderId="4" applyNumberFormat="0" applyFill="0" applyAlignment="0" applyProtection="0"/>
    <xf numFmtId="164" fontId="12" fillId="0" borderId="5" applyNumberFormat="0" applyFill="0" applyAlignment="0" applyProtection="0"/>
    <xf numFmtId="164" fontId="12" fillId="0" borderId="0" applyNumberFormat="0" applyFill="0" applyBorder="0" applyAlignment="0" applyProtection="0"/>
    <xf numFmtId="164" fontId="13" fillId="3" borderId="1" applyNumberFormat="0" applyAlignment="0" applyProtection="0"/>
    <xf numFmtId="164" fontId="14" fillId="0" borderId="6" applyNumberFormat="0" applyFill="0" applyAlignment="0" applyProtection="0"/>
    <xf numFmtId="164" fontId="15" fillId="11" borderId="0" applyNumberFormat="0" applyBorder="0" applyAlignment="0" applyProtection="0"/>
    <xf numFmtId="164" fontId="0" fillId="4" borderId="7" applyNumberFormat="0" applyAlignment="0" applyProtection="0"/>
    <xf numFmtId="164" fontId="16" fillId="22" borderId="8" applyNumberFormat="0" applyAlignment="0" applyProtection="0"/>
    <xf numFmtId="164" fontId="17" fillId="0" borderId="0">
      <alignment/>
      <protection/>
    </xf>
    <xf numFmtId="164" fontId="17" fillId="0" borderId="0">
      <alignment/>
      <protection/>
    </xf>
    <xf numFmtId="164" fontId="18" fillId="0" borderId="0" applyNumberFormat="0" applyFill="0" applyBorder="0" applyAlignment="0" applyProtection="0"/>
    <xf numFmtId="164" fontId="19" fillId="0" borderId="9" applyNumberFormat="0" applyFill="0" applyAlignment="0" applyProtection="0"/>
    <xf numFmtId="164" fontId="5" fillId="0" borderId="0">
      <alignment/>
      <protection/>
    </xf>
    <xf numFmtId="164" fontId="20" fillId="0" borderId="0" applyNumberFormat="0" applyFill="0" applyBorder="0" applyAlignment="0" applyProtection="0"/>
    <xf numFmtId="164" fontId="17" fillId="24" borderId="0">
      <alignment/>
      <protection/>
    </xf>
    <xf numFmtId="164" fontId="17" fillId="0" borderId="0">
      <alignment wrapText="1"/>
      <protection/>
    </xf>
    <xf numFmtId="164" fontId="17" fillId="0" borderId="0">
      <alignment/>
      <protection/>
    </xf>
    <xf numFmtId="164" fontId="21" fillId="0" borderId="0">
      <alignment horizontal="center" wrapText="1"/>
      <protection/>
    </xf>
    <xf numFmtId="164" fontId="21" fillId="0" borderId="0">
      <alignment horizontal="center"/>
      <protection/>
    </xf>
    <xf numFmtId="164" fontId="17" fillId="0" borderId="0">
      <alignment horizontal="right"/>
      <protection/>
    </xf>
    <xf numFmtId="164" fontId="17" fillId="24" borderId="10">
      <alignment/>
      <protection/>
    </xf>
    <xf numFmtId="164" fontId="17" fillId="0" borderId="11">
      <alignment horizontal="center" vertical="center" wrapText="1"/>
      <protection/>
    </xf>
    <xf numFmtId="164" fontId="17" fillId="24" borderId="12">
      <alignment/>
      <protection/>
    </xf>
    <xf numFmtId="165" fontId="17" fillId="0" borderId="11">
      <alignment horizontal="left" vertical="top" wrapText="1" indent="2"/>
      <protection/>
    </xf>
    <xf numFmtId="165" fontId="17" fillId="0" borderId="11">
      <alignment horizontal="center" vertical="top" shrinkToFit="1"/>
      <protection/>
    </xf>
    <xf numFmtId="166" fontId="17" fillId="0" borderId="11">
      <alignment horizontal="right" vertical="top" shrinkToFit="1"/>
      <protection/>
    </xf>
    <xf numFmtId="167" fontId="17" fillId="0" borderId="11">
      <alignment horizontal="right" vertical="top" shrinkToFit="1"/>
      <protection/>
    </xf>
    <xf numFmtId="164" fontId="17" fillId="24" borderId="12">
      <alignment shrinkToFit="1"/>
      <protection/>
    </xf>
    <xf numFmtId="164" fontId="22" fillId="0" borderId="11">
      <alignment horizontal="left"/>
      <protection/>
    </xf>
    <xf numFmtId="166" fontId="22" fillId="4" borderId="11">
      <alignment horizontal="right" vertical="top" shrinkToFit="1"/>
      <protection/>
    </xf>
    <xf numFmtId="167" fontId="22" fillId="4" borderId="11">
      <alignment horizontal="right" vertical="top" shrinkToFit="1"/>
      <protection/>
    </xf>
    <xf numFmtId="164" fontId="17" fillId="24" borderId="13">
      <alignment/>
      <protection/>
    </xf>
    <xf numFmtId="164" fontId="17" fillId="0" borderId="0">
      <alignment horizontal="left" wrapText="1"/>
      <protection/>
    </xf>
    <xf numFmtId="164" fontId="22" fillId="0" borderId="11">
      <alignment vertical="top" wrapText="1"/>
      <protection/>
    </xf>
    <xf numFmtId="166" fontId="22" fillId="5" borderId="11">
      <alignment horizontal="right" vertical="top" shrinkToFit="1"/>
      <protection/>
    </xf>
    <xf numFmtId="167" fontId="22" fillId="5" borderId="11">
      <alignment horizontal="right" vertical="top" shrinkToFit="1"/>
      <protection/>
    </xf>
    <xf numFmtId="164" fontId="17" fillId="24" borderId="12">
      <alignment horizontal="center"/>
      <protection/>
    </xf>
    <xf numFmtId="164" fontId="17" fillId="24" borderId="12">
      <alignment horizontal="left"/>
      <protection/>
    </xf>
    <xf numFmtId="164" fontId="17" fillId="24" borderId="13">
      <alignment horizontal="center"/>
      <protection/>
    </xf>
    <xf numFmtId="164" fontId="17" fillId="24" borderId="13">
      <alignment horizontal="left"/>
      <protection/>
    </xf>
    <xf numFmtId="164" fontId="22" fillId="0" borderId="11">
      <alignment vertical="top" wrapText="1"/>
      <protection/>
    </xf>
    <xf numFmtId="166" fontId="22" fillId="5" borderId="11">
      <alignment horizontal="right" vertical="top" shrinkToFit="1"/>
      <protection/>
    </xf>
    <xf numFmtId="166" fontId="22" fillId="5" borderId="11">
      <alignment horizontal="right" vertical="top" shrinkToFit="1"/>
      <protection/>
    </xf>
    <xf numFmtId="164" fontId="3" fillId="25" borderId="0" applyNumberFormat="0" applyBorder="0" applyAlignment="0" applyProtection="0"/>
    <xf numFmtId="164" fontId="3" fillId="26" borderId="0" applyNumberFormat="0" applyBorder="0" applyAlignment="0" applyProtection="0"/>
    <xf numFmtId="164" fontId="3" fillId="27" borderId="0" applyNumberFormat="0" applyBorder="0" applyAlignment="0" applyProtection="0"/>
    <xf numFmtId="164" fontId="3" fillId="15" borderId="0" applyNumberFormat="0" applyBorder="0" applyAlignment="0" applyProtection="0"/>
    <xf numFmtId="164" fontId="3" fillId="16" borderId="0" applyNumberFormat="0" applyBorder="0" applyAlignment="0" applyProtection="0"/>
    <xf numFmtId="164" fontId="3" fillId="21" borderId="0" applyNumberFormat="0" applyBorder="0" applyAlignment="0" applyProtection="0"/>
    <xf numFmtId="164" fontId="13" fillId="3" borderId="1" applyNumberFormat="0" applyAlignment="0" applyProtection="0"/>
    <xf numFmtId="164" fontId="16" fillId="24" borderId="8" applyNumberFormat="0" applyAlignment="0" applyProtection="0"/>
    <xf numFmtId="164" fontId="23" fillId="24" borderId="1" applyNumberFormat="0" applyAlignment="0" applyProtection="0"/>
    <xf numFmtId="164" fontId="24" fillId="0" borderId="14" applyNumberFormat="0" applyFill="0" applyAlignment="0" applyProtection="0"/>
    <xf numFmtId="164" fontId="25" fillId="0" borderId="15" applyNumberFormat="0" applyFill="0" applyAlignment="0" applyProtection="0"/>
    <xf numFmtId="164" fontId="26" fillId="0" borderId="16" applyNumberFormat="0" applyFill="0" applyAlignment="0" applyProtection="0"/>
    <xf numFmtId="164" fontId="26" fillId="0" borderId="0" applyNumberFormat="0" applyFill="0" applyBorder="0" applyAlignment="0" applyProtection="0"/>
    <xf numFmtId="164" fontId="19" fillId="0" borderId="17" applyNumberFormat="0" applyFill="0" applyAlignment="0" applyProtection="0"/>
    <xf numFmtId="164" fontId="7" fillId="23" borderId="2" applyNumberFormat="0" applyAlignment="0" applyProtection="0"/>
    <xf numFmtId="164" fontId="27" fillId="0" borderId="0" applyNumberFormat="0" applyFill="0" applyBorder="0" applyAlignment="0" applyProtection="0"/>
    <xf numFmtId="164" fontId="15" fillId="11" borderId="0" applyNumberFormat="0" applyBorder="0" applyAlignment="0" applyProtection="0"/>
    <xf numFmtId="164" fontId="28" fillId="6" borderId="0" applyNumberFormat="0" applyBorder="0" applyAlignment="0" applyProtection="0"/>
    <xf numFmtId="164" fontId="8" fillId="0" borderId="0" applyNumberFormat="0" applyFill="0" applyBorder="0" applyAlignment="0" applyProtection="0"/>
    <xf numFmtId="164" fontId="0" fillId="4" borderId="7" applyNumberFormat="0" applyAlignment="0" applyProtection="0"/>
    <xf numFmtId="164" fontId="29" fillId="0" borderId="6" applyNumberFormat="0" applyFill="0" applyAlignment="0" applyProtection="0"/>
    <xf numFmtId="164" fontId="20" fillId="0" borderId="0" applyNumberFormat="0" applyFill="0" applyBorder="0" applyAlignment="0" applyProtection="0"/>
    <xf numFmtId="164" fontId="9" fillId="7" borderId="0" applyNumberFormat="0" applyBorder="0" applyAlignment="0" applyProtection="0"/>
  </cellStyleXfs>
  <cellXfs count="42">
    <xf numFmtId="164" fontId="0" fillId="0" borderId="0" xfId="0" applyAlignment="1">
      <alignment/>
    </xf>
    <xf numFmtId="165" fontId="0" fillId="0" borderId="0" xfId="0" applyNumberFormat="1" applyFont="1" applyAlignment="1">
      <alignment/>
    </xf>
    <xf numFmtId="165" fontId="0" fillId="0" borderId="0" xfId="0" applyNumberFormat="1" applyAlignment="1">
      <alignment horizontal="center"/>
    </xf>
    <xf numFmtId="164" fontId="30" fillId="0" borderId="0" xfId="0" applyFont="1" applyFill="1" applyAlignment="1">
      <alignment horizontal="center"/>
    </xf>
    <xf numFmtId="164" fontId="31" fillId="0" borderId="0" xfId="0" applyFont="1" applyFill="1" applyAlignment="1">
      <alignment/>
    </xf>
    <xf numFmtId="165" fontId="0" fillId="0" borderId="0" xfId="0" applyNumberFormat="1" applyFill="1" applyAlignment="1">
      <alignment/>
    </xf>
    <xf numFmtId="165" fontId="32" fillId="0" borderId="0" xfId="0" applyNumberFormat="1" applyFont="1" applyFill="1" applyAlignment="1">
      <alignment horizontal="left" wrapText="1"/>
    </xf>
    <xf numFmtId="164" fontId="30" fillId="0" borderId="0" xfId="0" applyFont="1" applyBorder="1" applyAlignment="1">
      <alignment horizontal="left" wrapText="1"/>
    </xf>
    <xf numFmtId="165" fontId="30" fillId="0" borderId="0" xfId="0" applyNumberFormat="1" applyFont="1" applyFill="1" applyBorder="1" applyAlignment="1">
      <alignment horizontal="left" wrapText="1"/>
    </xf>
    <xf numFmtId="165" fontId="0" fillId="0" borderId="0" xfId="0" applyNumberFormat="1" applyFont="1" applyFill="1" applyAlignment="1">
      <alignment/>
    </xf>
    <xf numFmtId="165" fontId="0" fillId="0" borderId="0" xfId="0" applyNumberFormat="1" applyFill="1" applyAlignment="1">
      <alignment horizontal="center"/>
    </xf>
    <xf numFmtId="164" fontId="30" fillId="0" borderId="0" xfId="0" applyFont="1" applyFill="1" applyBorder="1" applyAlignment="1">
      <alignment horizontal="left"/>
    </xf>
    <xf numFmtId="165" fontId="33" fillId="0" borderId="0" xfId="0" applyNumberFormat="1" applyFont="1" applyFill="1" applyBorder="1" applyAlignment="1">
      <alignment horizontal="center" wrapText="1"/>
    </xf>
    <xf numFmtId="165" fontId="34" fillId="0" borderId="0" xfId="0" applyNumberFormat="1" applyFont="1" applyFill="1" applyBorder="1" applyAlignment="1">
      <alignment horizontal="center" vertical="top" wrapText="1"/>
    </xf>
    <xf numFmtId="165" fontId="0" fillId="0" borderId="0" xfId="0" applyNumberFormat="1" applyFill="1" applyBorder="1" applyAlignment="1">
      <alignment horizontal="center"/>
    </xf>
    <xf numFmtId="164" fontId="35" fillId="0" borderId="0" xfId="0" applyFont="1" applyFill="1" applyAlignment="1">
      <alignment horizontal="right"/>
    </xf>
    <xf numFmtId="165" fontId="36" fillId="0" borderId="11" xfId="0" applyNumberFormat="1" applyFont="1" applyFill="1" applyBorder="1" applyAlignment="1">
      <alignment horizontal="center" vertical="center" wrapText="1"/>
    </xf>
    <xf numFmtId="164" fontId="36" fillId="0" borderId="11" xfId="0" applyFont="1" applyFill="1" applyBorder="1" applyAlignment="1">
      <alignment horizontal="center" vertical="center" wrapText="1"/>
    </xf>
    <xf numFmtId="164" fontId="37" fillId="0" borderId="0" xfId="0" applyFont="1" applyAlignment="1">
      <alignment/>
    </xf>
    <xf numFmtId="165" fontId="38" fillId="0" borderId="11" xfId="100" applyNumberFormat="1" applyFont="1" applyFill="1" applyBorder="1" applyAlignment="1" applyProtection="1">
      <alignment horizontal="left" vertical="top" wrapText="1" shrinkToFit="1"/>
      <protection/>
    </xf>
    <xf numFmtId="168" fontId="38" fillId="0" borderId="11" xfId="88" applyNumberFormat="1" applyFont="1" applyFill="1" applyBorder="1" applyProtection="1">
      <alignment horizontal="center"/>
      <protection/>
    </xf>
    <xf numFmtId="166" fontId="38" fillId="0" borderId="11" xfId="101" applyNumberFormat="1" applyFont="1" applyFill="1" applyBorder="1" applyProtection="1">
      <alignment/>
      <protection/>
    </xf>
    <xf numFmtId="164" fontId="39" fillId="0" borderId="0" xfId="0" applyFont="1" applyAlignment="1">
      <alignment/>
    </xf>
    <xf numFmtId="164" fontId="40" fillId="0" borderId="0" xfId="0" applyFont="1" applyAlignment="1">
      <alignment/>
    </xf>
    <xf numFmtId="165" fontId="41" fillId="0" borderId="11" xfId="100" applyNumberFormat="1" applyFont="1" applyFill="1" applyBorder="1" applyAlignment="1" applyProtection="1">
      <alignment horizontal="left" vertical="top" wrapText="1" shrinkToFit="1"/>
      <protection/>
    </xf>
    <xf numFmtId="168" fontId="41" fillId="0" borderId="11" xfId="88" applyNumberFormat="1" applyFont="1" applyFill="1" applyBorder="1" applyProtection="1">
      <alignment horizontal="center"/>
      <protection/>
    </xf>
    <xf numFmtId="166" fontId="41" fillId="0" borderId="11" xfId="101" applyNumberFormat="1" applyFont="1" applyFill="1" applyBorder="1" applyProtection="1">
      <alignment/>
      <protection/>
    </xf>
    <xf numFmtId="164" fontId="42" fillId="0" borderId="0" xfId="0" applyFont="1" applyAlignment="1">
      <alignment/>
    </xf>
    <xf numFmtId="165" fontId="41" fillId="0" borderId="11" xfId="88" applyNumberFormat="1" applyFont="1" applyFill="1" applyBorder="1" applyProtection="1">
      <alignment horizontal="center"/>
      <protection/>
    </xf>
    <xf numFmtId="169" fontId="41" fillId="0" borderId="11" xfId="100" applyNumberFormat="1" applyFont="1" applyFill="1" applyBorder="1" applyAlignment="1" applyProtection="1">
      <alignment horizontal="left" vertical="top" wrapText="1" shrinkToFit="1"/>
      <protection/>
    </xf>
    <xf numFmtId="164" fontId="43" fillId="0" borderId="0" xfId="0" applyFont="1" applyAlignment="1">
      <alignment/>
    </xf>
    <xf numFmtId="164" fontId="44" fillId="0" borderId="0" xfId="0" applyFont="1" applyAlignment="1">
      <alignment/>
    </xf>
    <xf numFmtId="169" fontId="40" fillId="0" borderId="0" xfId="0" applyNumberFormat="1" applyFont="1" applyAlignment="1">
      <alignment/>
    </xf>
    <xf numFmtId="166" fontId="37" fillId="0" borderId="0" xfId="0" applyNumberFormat="1" applyFont="1" applyAlignment="1">
      <alignment/>
    </xf>
    <xf numFmtId="169" fontId="41" fillId="0" borderId="11" xfId="100" applyNumberFormat="1" applyFont="1" applyFill="1" applyBorder="1" applyAlignment="1" applyProtection="1">
      <alignment horizontal="center" wrapText="1" shrinkToFit="1"/>
      <protection/>
    </xf>
    <xf numFmtId="165" fontId="41" fillId="0" borderId="11" xfId="100" applyNumberFormat="1" applyFont="1" applyFill="1" applyBorder="1" applyAlignment="1" applyProtection="1">
      <alignment horizontal="center" wrapText="1" shrinkToFit="1"/>
      <protection/>
    </xf>
    <xf numFmtId="164" fontId="37" fillId="0" borderId="0" xfId="0" applyFont="1" applyFill="1" applyAlignment="1">
      <alignment/>
    </xf>
    <xf numFmtId="166" fontId="41" fillId="0" borderId="11" xfId="101" applyNumberFormat="1" applyFont="1" applyFill="1" applyBorder="1" applyProtection="1">
      <alignment/>
      <protection/>
    </xf>
    <xf numFmtId="164" fontId="0" fillId="0" borderId="0" xfId="0" applyFont="1" applyAlignment="1">
      <alignment/>
    </xf>
    <xf numFmtId="164" fontId="38" fillId="0" borderId="11" xfId="89" applyNumberFormat="1" applyFont="1" applyFill="1" applyBorder="1" applyAlignment="1" applyProtection="1">
      <alignment horizontal="left"/>
      <protection/>
    </xf>
    <xf numFmtId="166" fontId="38" fillId="0" borderId="11" xfId="91" applyNumberFormat="1" applyFont="1" applyFill="1" applyBorder="1" applyAlignment="1" applyProtection="1">
      <alignment horizontal="right" vertical="center" wrapText="1"/>
      <protection/>
    </xf>
    <xf numFmtId="165" fontId="0" fillId="0" borderId="0" xfId="0" applyNumberFormat="1" applyFont="1" applyFill="1" applyAlignment="1">
      <alignment horizontal="center"/>
    </xf>
  </cellXfs>
  <cellStyles count="122">
    <cellStyle name="Normal" xfId="0"/>
    <cellStyle name="Comma" xfId="15"/>
    <cellStyle name="Comma [0]" xfId="16"/>
    <cellStyle name="Currency" xfId="17"/>
    <cellStyle name="Currency [0]" xfId="18"/>
    <cellStyle name="Percent" xfId="19"/>
    <cellStyle name="20% - Accent1" xfId="20"/>
    <cellStyle name="20% - Accent2" xfId="21"/>
    <cellStyle name="20% - Accent3" xfId="22"/>
    <cellStyle name="20% - Accent4" xfId="23"/>
    <cellStyle name="20% - Accent5" xfId="24"/>
    <cellStyle name="20% - Accent6" xfId="25"/>
    <cellStyle name="20% - Акцент1" xfId="26"/>
    <cellStyle name="20% - Акцент2" xfId="27"/>
    <cellStyle name="20% - Акцент3" xfId="28"/>
    <cellStyle name="20% - Акцент4" xfId="29"/>
    <cellStyle name="20% - Акцент5" xfId="30"/>
    <cellStyle name="20% - Акцент6" xfId="31"/>
    <cellStyle name="40% - Accent1" xfId="32"/>
    <cellStyle name="40% - Accent2" xfId="33"/>
    <cellStyle name="40% - Accent3" xfId="34"/>
    <cellStyle name="40% - Accent4" xfId="35"/>
    <cellStyle name="40% - Accent5" xfId="36"/>
    <cellStyle name="40% - Accent6" xfId="37"/>
    <cellStyle name="40% - Акцент1" xfId="38"/>
    <cellStyle name="40% - Акцент2" xfId="39"/>
    <cellStyle name="40% - Акцент3" xfId="40"/>
    <cellStyle name="40% - Акцент4" xfId="41"/>
    <cellStyle name="40% - Акцент5" xfId="42"/>
    <cellStyle name="40% - Акцент6" xfId="43"/>
    <cellStyle name="60% - Accent1" xfId="44"/>
    <cellStyle name="60% - Accent2" xfId="45"/>
    <cellStyle name="60% - Accent3" xfId="46"/>
    <cellStyle name="60% - Accent4" xfId="47"/>
    <cellStyle name="60% - Accent5" xfId="48"/>
    <cellStyle name="60% - Accent6" xfId="49"/>
    <cellStyle name="60% - Акцент1" xfId="50"/>
    <cellStyle name="60% - Акцент2" xfId="51"/>
    <cellStyle name="60% - Акцент3" xfId="52"/>
    <cellStyle name="60% - Акцент4" xfId="53"/>
    <cellStyle name="60% - Акцент5" xfId="54"/>
    <cellStyle name="60% - Акцент6" xfId="55"/>
    <cellStyle name="Accent1" xfId="56"/>
    <cellStyle name="Accent2" xfId="57"/>
    <cellStyle name="Accent3" xfId="58"/>
    <cellStyle name="Accent4" xfId="59"/>
    <cellStyle name="Accent5" xfId="60"/>
    <cellStyle name="Accent6" xfId="61"/>
    <cellStyle name="Bad 1" xfId="62"/>
    <cellStyle name="br" xfId="63"/>
    <cellStyle name="Calculation" xfId="64"/>
    <cellStyle name="Check Cell" xfId="65"/>
    <cellStyle name="col" xfId="66"/>
    <cellStyle name="Explanatory Text" xfId="67"/>
    <cellStyle name="Good 1" xfId="68"/>
    <cellStyle name="Heading 1 1" xfId="69"/>
    <cellStyle name="Heading 2 1" xfId="70"/>
    <cellStyle name="Heading 3" xfId="71"/>
    <cellStyle name="Heading 4" xfId="72"/>
    <cellStyle name="Input" xfId="73"/>
    <cellStyle name="Linked Cell" xfId="74"/>
    <cellStyle name="Neutral 1" xfId="75"/>
    <cellStyle name="Note 1" xfId="76"/>
    <cellStyle name="Output" xfId="77"/>
    <cellStyle name="style0" xfId="78"/>
    <cellStyle name="td" xfId="79"/>
    <cellStyle name="Title" xfId="80"/>
    <cellStyle name="Total" xfId="81"/>
    <cellStyle name="tr" xfId="82"/>
    <cellStyle name="Warning Text" xfId="83"/>
    <cellStyle name="xl21" xfId="84"/>
    <cellStyle name="xl22" xfId="85"/>
    <cellStyle name="xl23" xfId="86"/>
    <cellStyle name="xl24" xfId="87"/>
    <cellStyle name="xl25" xfId="88"/>
    <cellStyle name="xl26" xfId="89"/>
    <cellStyle name="xl27" xfId="90"/>
    <cellStyle name="xl28" xfId="91"/>
    <cellStyle name="xl29" xfId="92"/>
    <cellStyle name="xl30" xfId="93"/>
    <cellStyle name="xl31" xfId="94"/>
    <cellStyle name="xl32" xfId="95"/>
    <cellStyle name="xl33" xfId="96"/>
    <cellStyle name="xl34" xfId="97"/>
    <cellStyle name="xl35" xfId="98"/>
    <cellStyle name="xl36" xfId="99"/>
    <cellStyle name="xl37" xfId="100"/>
    <cellStyle name="xl38" xfId="101"/>
    <cellStyle name="xl39" xfId="102"/>
    <cellStyle name="xl40" xfId="103"/>
    <cellStyle name="xl41" xfId="104"/>
    <cellStyle name="xl42" xfId="105"/>
    <cellStyle name="xl43" xfId="106"/>
    <cellStyle name="xl44" xfId="107"/>
    <cellStyle name="xl45" xfId="108"/>
    <cellStyle name="xl46" xfId="109"/>
    <cellStyle name="xl60" xfId="110"/>
    <cellStyle name="xl63" xfId="111"/>
    <cellStyle name="xl64" xfId="112"/>
    <cellStyle name="Акцент1" xfId="113"/>
    <cellStyle name="Акцент2" xfId="114"/>
    <cellStyle name="Акцент3" xfId="115"/>
    <cellStyle name="Акцент4" xfId="116"/>
    <cellStyle name="Акцент5" xfId="117"/>
    <cellStyle name="Акцент6" xfId="118"/>
    <cellStyle name="Ввод " xfId="119"/>
    <cellStyle name="Вывод" xfId="120"/>
    <cellStyle name="Вычисление" xfId="121"/>
    <cellStyle name="Заголовок 1" xfId="122"/>
    <cellStyle name="Заголовок 2" xfId="123"/>
    <cellStyle name="Заголовок 3" xfId="124"/>
    <cellStyle name="Заголовок 4" xfId="125"/>
    <cellStyle name="Итог" xfId="126"/>
    <cellStyle name="Контрольная ячейка" xfId="127"/>
    <cellStyle name="Название" xfId="128"/>
    <cellStyle name="Нейтральный" xfId="129"/>
    <cellStyle name="Плохой" xfId="130"/>
    <cellStyle name="Пояснение" xfId="131"/>
    <cellStyle name="Примечание" xfId="132"/>
    <cellStyle name="Связанная ячейка" xfId="133"/>
    <cellStyle name="Текст предупреждения" xfId="134"/>
    <cellStyle name="Хороший" xfId="13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292"/>
  <sheetViews>
    <sheetView tabSelected="1" view="pageBreakPreview" zoomScaleSheetLayoutView="100" workbookViewId="0" topLeftCell="A1">
      <selection activeCell="H3" sqref="H3"/>
    </sheetView>
  </sheetViews>
  <sheetFormatPr defaultColWidth="8.00390625" defaultRowHeight="12.75"/>
  <cols>
    <col min="1" max="1" width="54.125" style="1" customWidth="1"/>
    <col min="2" max="2" width="14.75390625" style="2" customWidth="1"/>
    <col min="3" max="3" width="19.25390625" style="3" customWidth="1"/>
    <col min="4" max="4" width="17.75390625" style="4" customWidth="1"/>
    <col min="5" max="5" width="12.50390625" style="0" customWidth="1"/>
    <col min="6" max="16384" width="9.00390625" style="0" customWidth="1"/>
  </cols>
  <sheetData>
    <row r="1" spans="1:8" ht="56.25" customHeight="1">
      <c r="A1" s="5"/>
      <c r="B1" s="6"/>
      <c r="C1" s="7" t="s">
        <v>0</v>
      </c>
      <c r="D1" s="7"/>
      <c r="E1" s="8"/>
      <c r="F1" s="8"/>
      <c r="G1" s="8"/>
      <c r="H1" s="8"/>
    </row>
    <row r="2" spans="1:4" ht="14.25">
      <c r="A2" s="9"/>
      <c r="B2" s="10"/>
      <c r="C2" s="11" t="s">
        <v>1</v>
      </c>
      <c r="D2" s="11"/>
    </row>
    <row r="3" spans="1:4" ht="64.5" customHeight="1">
      <c r="A3" s="12" t="s">
        <v>2</v>
      </c>
      <c r="B3" s="12"/>
      <c r="C3" s="12"/>
      <c r="D3" s="12"/>
    </row>
    <row r="4" spans="1:4" ht="18">
      <c r="A4" s="13"/>
      <c r="B4" s="14"/>
      <c r="D4" s="15" t="s">
        <v>3</v>
      </c>
    </row>
    <row r="5" spans="1:4" s="18" customFormat="1" ht="80.25" customHeight="1">
      <c r="A5" s="16" t="s">
        <v>4</v>
      </c>
      <c r="B5" s="16" t="s">
        <v>5</v>
      </c>
      <c r="C5" s="17" t="s">
        <v>6</v>
      </c>
      <c r="D5" s="17" t="s">
        <v>7</v>
      </c>
    </row>
    <row r="6" spans="1:4" s="22" customFormat="1" ht="26.25">
      <c r="A6" s="19" t="s">
        <v>8</v>
      </c>
      <c r="B6" s="20" t="s">
        <v>9</v>
      </c>
      <c r="C6" s="21">
        <f>SUM(C7,,C17,C26,C29,C32,C35,C38)</f>
        <v>2629831627.9</v>
      </c>
      <c r="D6" s="21">
        <f>SUM(D7,,D17,D26,D29,D32,D35,D38)</f>
        <v>1589720135.13</v>
      </c>
    </row>
    <row r="7" spans="1:4" s="23" customFormat="1" ht="26.25">
      <c r="A7" s="19" t="s">
        <v>10</v>
      </c>
      <c r="B7" s="20" t="s">
        <v>11</v>
      </c>
      <c r="C7" s="21">
        <f>SUM(C8:C16)</f>
        <v>1351568696.44</v>
      </c>
      <c r="D7" s="21">
        <f>SUM(D8:D16)</f>
        <v>703645892.01</v>
      </c>
    </row>
    <row r="8" spans="1:4" s="27" customFormat="1" ht="38.25">
      <c r="A8" s="24" t="s">
        <v>12</v>
      </c>
      <c r="B8" s="25" t="s">
        <v>13</v>
      </c>
      <c r="C8" s="26">
        <v>376609758</v>
      </c>
      <c r="D8" s="26">
        <v>266399036.36</v>
      </c>
    </row>
    <row r="9" spans="1:4" s="23" customFormat="1" ht="38.25">
      <c r="A9" s="24" t="s">
        <v>14</v>
      </c>
      <c r="B9" s="25" t="s">
        <v>15</v>
      </c>
      <c r="C9" s="26">
        <v>141193200</v>
      </c>
      <c r="D9" s="26">
        <v>86572353.92</v>
      </c>
    </row>
    <row r="10" spans="1:4" s="23" customFormat="1" ht="62.25">
      <c r="A10" s="24" t="s">
        <v>16</v>
      </c>
      <c r="B10" s="25" t="s">
        <v>17</v>
      </c>
      <c r="C10" s="26">
        <v>120049318</v>
      </c>
      <c r="D10" s="26">
        <v>86537780.53</v>
      </c>
    </row>
    <row r="11" spans="1:4" s="23" customFormat="1" ht="26.25">
      <c r="A11" s="24" t="s">
        <v>18</v>
      </c>
      <c r="B11" s="25" t="s">
        <v>19</v>
      </c>
      <c r="C11" s="26">
        <v>31780000</v>
      </c>
      <c r="D11" s="26">
        <v>12781751.5</v>
      </c>
    </row>
    <row r="12" spans="1:4" s="23" customFormat="1" ht="26.25">
      <c r="A12" s="24" t="s">
        <v>20</v>
      </c>
      <c r="B12" s="25" t="s">
        <v>21</v>
      </c>
      <c r="C12" s="26">
        <v>2000000</v>
      </c>
      <c r="D12" s="26">
        <v>1078412.35</v>
      </c>
    </row>
    <row r="13" spans="1:4" s="23" customFormat="1" ht="26.25">
      <c r="A13" s="24" t="s">
        <v>22</v>
      </c>
      <c r="B13" s="28" t="s">
        <v>23</v>
      </c>
      <c r="C13" s="26">
        <v>41966800</v>
      </c>
      <c r="D13" s="26">
        <v>27749879.95</v>
      </c>
    </row>
    <row r="14" spans="1:4" s="23" customFormat="1" ht="26.25">
      <c r="A14" s="24" t="s">
        <v>24</v>
      </c>
      <c r="B14" s="28" t="s">
        <v>25</v>
      </c>
      <c r="C14" s="26">
        <v>106520.18</v>
      </c>
      <c r="D14" s="26">
        <v>0</v>
      </c>
    </row>
    <row r="15" spans="1:4" s="30" customFormat="1" ht="81" customHeight="1">
      <c r="A15" s="29" t="s">
        <v>26</v>
      </c>
      <c r="B15" s="25" t="s">
        <v>27</v>
      </c>
      <c r="C15" s="26">
        <v>294098955.81</v>
      </c>
      <c r="D15" s="26">
        <v>144664771.73</v>
      </c>
    </row>
    <row r="16" spans="1:4" s="30" customFormat="1" ht="93" customHeight="1">
      <c r="A16" s="29" t="s">
        <v>28</v>
      </c>
      <c r="B16" s="25" t="s">
        <v>29</v>
      </c>
      <c r="C16" s="26">
        <v>343764144.45</v>
      </c>
      <c r="D16" s="26">
        <v>77861905.67</v>
      </c>
    </row>
    <row r="17" spans="1:4" s="30" customFormat="1" ht="26.25">
      <c r="A17" s="19" t="s">
        <v>30</v>
      </c>
      <c r="B17" s="20" t="s">
        <v>31</v>
      </c>
      <c r="C17" s="21">
        <f>SUM(C18:C25)</f>
        <v>1005273464.62</v>
      </c>
      <c r="D17" s="21">
        <f>SUM(D18:D25)</f>
        <v>723070983.2</v>
      </c>
    </row>
    <row r="18" spans="1:4" s="30" customFormat="1" ht="26.25">
      <c r="A18" s="24" t="s">
        <v>32</v>
      </c>
      <c r="B18" s="25" t="s">
        <v>33</v>
      </c>
      <c r="C18" s="26">
        <v>720853768</v>
      </c>
      <c r="D18" s="26">
        <v>529201712.4</v>
      </c>
    </row>
    <row r="19" spans="1:4" s="30" customFormat="1" ht="38.25">
      <c r="A19" s="24" t="s">
        <v>34</v>
      </c>
      <c r="B19" s="25" t="s">
        <v>35</v>
      </c>
      <c r="C19" s="26">
        <v>2174472</v>
      </c>
      <c r="D19" s="26">
        <v>1190550.86</v>
      </c>
    </row>
    <row r="20" spans="1:4" s="30" customFormat="1" ht="26.25">
      <c r="A20" s="24" t="s">
        <v>36</v>
      </c>
      <c r="B20" s="25" t="s">
        <v>37</v>
      </c>
      <c r="C20" s="26">
        <v>189405000</v>
      </c>
      <c r="D20" s="26">
        <v>128489744.7</v>
      </c>
    </row>
    <row r="21" spans="1:4" s="31" customFormat="1" ht="26.25">
      <c r="A21" s="24" t="s">
        <v>38</v>
      </c>
      <c r="B21" s="25" t="s">
        <v>39</v>
      </c>
      <c r="C21" s="26">
        <v>46050001.62</v>
      </c>
      <c r="D21" s="26">
        <v>30924625.12</v>
      </c>
    </row>
    <row r="22" spans="1:4" s="30" customFormat="1" ht="50.25">
      <c r="A22" s="24" t="s">
        <v>40</v>
      </c>
      <c r="B22" s="25" t="s">
        <v>41</v>
      </c>
      <c r="C22" s="26">
        <v>2000000</v>
      </c>
      <c r="D22" s="26">
        <v>1986484.48</v>
      </c>
    </row>
    <row r="23" spans="1:4" s="23" customFormat="1" ht="50.25">
      <c r="A23" s="24" t="s">
        <v>42</v>
      </c>
      <c r="B23" s="25" t="s">
        <v>43</v>
      </c>
      <c r="C23" s="26">
        <v>2105263</v>
      </c>
      <c r="D23" s="26">
        <v>0</v>
      </c>
    </row>
    <row r="24" spans="1:4" s="23" customFormat="1" ht="27">
      <c r="A24" s="24" t="s">
        <v>44</v>
      </c>
      <c r="B24" s="25" t="s">
        <v>45</v>
      </c>
      <c r="C24" s="26">
        <v>3000000</v>
      </c>
      <c r="D24" s="26">
        <v>2232288.4</v>
      </c>
    </row>
    <row r="25" spans="1:4" s="23" customFormat="1" ht="45" customHeight="1">
      <c r="A25" s="24" t="s">
        <v>46</v>
      </c>
      <c r="B25" s="25" t="s">
        <v>47</v>
      </c>
      <c r="C25" s="26">
        <v>39684960</v>
      </c>
      <c r="D25" s="26">
        <v>29045577.24</v>
      </c>
    </row>
    <row r="26" spans="1:4" s="23" customFormat="1" ht="46.5" customHeight="1">
      <c r="A26" s="19" t="s">
        <v>48</v>
      </c>
      <c r="B26" s="20" t="s">
        <v>49</v>
      </c>
      <c r="C26" s="21">
        <f>SUM(C27:C28)</f>
        <v>101126098.84</v>
      </c>
      <c r="D26" s="21">
        <f>SUM(D27:D28)</f>
        <v>48448898.24</v>
      </c>
    </row>
    <row r="27" spans="1:4" s="23" customFormat="1" ht="41.25">
      <c r="A27" s="24" t="s">
        <v>50</v>
      </c>
      <c r="B27" s="25" t="s">
        <v>51</v>
      </c>
      <c r="C27" s="26">
        <v>32317820.84</v>
      </c>
      <c r="D27" s="26">
        <v>18800603.64</v>
      </c>
    </row>
    <row r="28" spans="1:4" s="23" customFormat="1" ht="54.75">
      <c r="A28" s="24" t="s">
        <v>52</v>
      </c>
      <c r="B28" s="25" t="s">
        <v>53</v>
      </c>
      <c r="C28" s="26">
        <v>68808278</v>
      </c>
      <c r="D28" s="26">
        <v>29648294.6</v>
      </c>
    </row>
    <row r="29" spans="1:4" s="23" customFormat="1" ht="27">
      <c r="A29" s="19" t="s">
        <v>54</v>
      </c>
      <c r="B29" s="20" t="s">
        <v>55</v>
      </c>
      <c r="C29" s="21">
        <f>SUM(C30:C31)</f>
        <v>13784523</v>
      </c>
      <c r="D29" s="21">
        <f>SUM(D30:D31)</f>
        <v>11723595.67</v>
      </c>
    </row>
    <row r="30" spans="1:4" s="23" customFormat="1" ht="27">
      <c r="A30" s="24" t="s">
        <v>56</v>
      </c>
      <c r="B30" s="25" t="s">
        <v>57</v>
      </c>
      <c r="C30" s="26">
        <v>11234523</v>
      </c>
      <c r="D30" s="26">
        <v>9743595</v>
      </c>
    </row>
    <row r="31" spans="1:4" s="22" customFormat="1" ht="27">
      <c r="A31" s="24" t="s">
        <v>58</v>
      </c>
      <c r="B31" s="25" t="s">
        <v>59</v>
      </c>
      <c r="C31" s="26">
        <v>2550000</v>
      </c>
      <c r="D31" s="26">
        <v>1980000.67</v>
      </c>
    </row>
    <row r="32" spans="1:4" s="22" customFormat="1" ht="27">
      <c r="A32" s="19" t="s">
        <v>60</v>
      </c>
      <c r="B32" s="20" t="s">
        <v>61</v>
      </c>
      <c r="C32" s="21">
        <f>SUM(C33:C34)</f>
        <v>70800000</v>
      </c>
      <c r="D32" s="21">
        <f>SUM(D33:D34)</f>
        <v>49452563.27</v>
      </c>
    </row>
    <row r="33" spans="1:4" s="23" customFormat="1" ht="27">
      <c r="A33" s="24" t="s">
        <v>62</v>
      </c>
      <c r="B33" s="25" t="s">
        <v>63</v>
      </c>
      <c r="C33" s="26">
        <v>70100000</v>
      </c>
      <c r="D33" s="26">
        <v>49320330.67</v>
      </c>
    </row>
    <row r="34" spans="1:4" s="23" customFormat="1" ht="27">
      <c r="A34" s="24" t="s">
        <v>64</v>
      </c>
      <c r="B34" s="25" t="s">
        <v>65</v>
      </c>
      <c r="C34" s="26">
        <v>700000</v>
      </c>
      <c r="D34" s="26">
        <v>132232.6</v>
      </c>
    </row>
    <row r="35" spans="1:4" s="23" customFormat="1" ht="45" customHeight="1">
      <c r="A35" s="19" t="s">
        <v>66</v>
      </c>
      <c r="B35" s="20" t="s">
        <v>67</v>
      </c>
      <c r="C35" s="21">
        <f>SUM(C36:C37)</f>
        <v>10512483</v>
      </c>
      <c r="D35" s="21">
        <f>SUM(D36:D37)</f>
        <v>7051880.02</v>
      </c>
    </row>
    <row r="36" spans="1:4" s="23" customFormat="1" ht="27">
      <c r="A36" s="24" t="s">
        <v>68</v>
      </c>
      <c r="B36" s="25" t="s">
        <v>69</v>
      </c>
      <c r="C36" s="26">
        <v>10462483</v>
      </c>
      <c r="D36" s="26">
        <v>7011880.02</v>
      </c>
    </row>
    <row r="37" spans="1:4" s="23" customFormat="1" ht="27">
      <c r="A37" s="24" t="s">
        <v>70</v>
      </c>
      <c r="B37" s="25" t="s">
        <v>71</v>
      </c>
      <c r="C37" s="26">
        <v>50000</v>
      </c>
      <c r="D37" s="26">
        <v>40000</v>
      </c>
    </row>
    <row r="38" spans="1:4" s="23" customFormat="1" ht="27">
      <c r="A38" s="19" t="s">
        <v>72</v>
      </c>
      <c r="B38" s="20" t="s">
        <v>73</v>
      </c>
      <c r="C38" s="21">
        <f>SUM(C39:C43)</f>
        <v>76766362</v>
      </c>
      <c r="D38" s="21">
        <f>SUM(D39:D43)</f>
        <v>46326322.72</v>
      </c>
    </row>
    <row r="39" spans="1:4" s="23" customFormat="1" ht="27">
      <c r="A39" s="24" t="s">
        <v>74</v>
      </c>
      <c r="B39" s="25" t="s">
        <v>75</v>
      </c>
      <c r="C39" s="26">
        <v>11550000</v>
      </c>
      <c r="D39" s="26">
        <v>7488634.59</v>
      </c>
    </row>
    <row r="40" spans="1:4" s="23" customFormat="1" ht="27">
      <c r="A40" s="24" t="s">
        <v>76</v>
      </c>
      <c r="B40" s="25" t="s">
        <v>77</v>
      </c>
      <c r="C40" s="26">
        <v>52040081</v>
      </c>
      <c r="D40" s="26">
        <v>33746643.61</v>
      </c>
    </row>
    <row r="41" spans="1:4" s="23" customFormat="1" ht="27">
      <c r="A41" s="24" t="s">
        <v>78</v>
      </c>
      <c r="B41" s="25" t="s">
        <v>79</v>
      </c>
      <c r="C41" s="26">
        <v>1125000</v>
      </c>
      <c r="D41" s="26">
        <v>1125000</v>
      </c>
    </row>
    <row r="42" spans="1:4" s="23" customFormat="1" ht="13.5">
      <c r="A42" s="24" t="s">
        <v>80</v>
      </c>
      <c r="B42" s="25" t="s">
        <v>81</v>
      </c>
      <c r="C42" s="26">
        <v>300000</v>
      </c>
      <c r="D42" s="26">
        <v>229500</v>
      </c>
    </row>
    <row r="43" spans="1:4" s="23" customFormat="1" ht="13.5">
      <c r="A43" s="24" t="s">
        <v>82</v>
      </c>
      <c r="B43" s="25" t="s">
        <v>83</v>
      </c>
      <c r="C43" s="26">
        <v>11751281</v>
      </c>
      <c r="D43" s="26">
        <v>3736544.52</v>
      </c>
    </row>
    <row r="44" spans="1:4" s="23" customFormat="1" ht="32.25" customHeight="1">
      <c r="A44" s="19" t="s">
        <v>84</v>
      </c>
      <c r="B44" s="20" t="s">
        <v>85</v>
      </c>
      <c r="C44" s="21">
        <f>SUM(C45,C55,C58,C62,C66)</f>
        <v>412512491.25</v>
      </c>
      <c r="D44" s="21">
        <f>SUM(D45,D55,D58,D62,D66)</f>
        <v>283807485.28000003</v>
      </c>
    </row>
    <row r="45" spans="1:4" s="23" customFormat="1" ht="45" customHeight="1">
      <c r="A45" s="19" t="s">
        <v>86</v>
      </c>
      <c r="B45" s="20" t="s">
        <v>87</v>
      </c>
      <c r="C45" s="21">
        <f>SUM(C46:C54)</f>
        <v>128388410</v>
      </c>
      <c r="D45" s="21">
        <f>SUM(D46:D54)</f>
        <v>95126065.21000001</v>
      </c>
    </row>
    <row r="46" spans="1:4" s="23" customFormat="1" ht="69">
      <c r="A46" s="24" t="s">
        <v>88</v>
      </c>
      <c r="B46" s="28" t="s">
        <v>89</v>
      </c>
      <c r="C46" s="26">
        <v>200000</v>
      </c>
      <c r="D46" s="26">
        <v>200000</v>
      </c>
    </row>
    <row r="47" spans="1:4" s="23" customFormat="1" ht="13.5">
      <c r="A47" s="24" t="s">
        <v>90</v>
      </c>
      <c r="B47" s="25" t="s">
        <v>91</v>
      </c>
      <c r="C47" s="26">
        <v>8155568</v>
      </c>
      <c r="D47" s="26">
        <v>5524549.73</v>
      </c>
    </row>
    <row r="48" spans="1:4" s="23" customFormat="1" ht="27">
      <c r="A48" s="24" t="s">
        <v>92</v>
      </c>
      <c r="B48" s="25" t="s">
        <v>93</v>
      </c>
      <c r="C48" s="26">
        <v>100119000</v>
      </c>
      <c r="D48" s="26">
        <v>75590053</v>
      </c>
    </row>
    <row r="49" spans="1:4" s="23" customFormat="1" ht="45" customHeight="1">
      <c r="A49" s="24" t="s">
        <v>94</v>
      </c>
      <c r="B49" s="25" t="s">
        <v>95</v>
      </c>
      <c r="C49" s="26">
        <v>11413842</v>
      </c>
      <c r="D49" s="26">
        <v>8055097.9</v>
      </c>
    </row>
    <row r="50" spans="1:4" s="23" customFormat="1" ht="18" customHeight="1">
      <c r="A50" s="24" t="s">
        <v>96</v>
      </c>
      <c r="B50" s="25" t="s">
        <v>97</v>
      </c>
      <c r="C50" s="26">
        <v>1500000</v>
      </c>
      <c r="D50" s="26">
        <v>1125000</v>
      </c>
    </row>
    <row r="51" spans="1:4" s="23" customFormat="1" ht="41.25">
      <c r="A51" s="24" t="s">
        <v>98</v>
      </c>
      <c r="B51" s="25" t="s">
        <v>99</v>
      </c>
      <c r="C51" s="26">
        <v>6000000</v>
      </c>
      <c r="D51" s="26">
        <v>4185340</v>
      </c>
    </row>
    <row r="52" spans="1:4" s="22" customFormat="1" ht="27">
      <c r="A52" s="24" t="s">
        <v>100</v>
      </c>
      <c r="B52" s="25" t="s">
        <v>101</v>
      </c>
      <c r="C52" s="26">
        <v>300000</v>
      </c>
      <c r="D52" s="26">
        <v>225965</v>
      </c>
    </row>
    <row r="53" spans="1:4" s="23" customFormat="1" ht="27">
      <c r="A53" s="24" t="s">
        <v>102</v>
      </c>
      <c r="B53" s="25" t="s">
        <v>103</v>
      </c>
      <c r="C53" s="26">
        <v>500000</v>
      </c>
      <c r="D53" s="26">
        <v>167559.58</v>
      </c>
    </row>
    <row r="54" spans="1:4" s="23" customFormat="1" ht="13.5">
      <c r="A54" s="24" t="s">
        <v>104</v>
      </c>
      <c r="B54" s="25" t="s">
        <v>105</v>
      </c>
      <c r="C54" s="26">
        <v>200000</v>
      </c>
      <c r="D54" s="26">
        <v>52500</v>
      </c>
    </row>
    <row r="55" spans="1:4" s="23" customFormat="1" ht="27">
      <c r="A55" s="19" t="s">
        <v>106</v>
      </c>
      <c r="B55" s="20" t="s">
        <v>107</v>
      </c>
      <c r="C55" s="21">
        <f>SUM(C56:C57)</f>
        <v>62977420.17</v>
      </c>
      <c r="D55" s="21">
        <f>SUM(D56:D57)</f>
        <v>39011874.17</v>
      </c>
    </row>
    <row r="56" spans="1:4" s="23" customFormat="1" ht="17.25" customHeight="1">
      <c r="A56" s="24" t="s">
        <v>108</v>
      </c>
      <c r="B56" s="25" t="s">
        <v>109</v>
      </c>
      <c r="C56" s="26">
        <v>49754000</v>
      </c>
      <c r="D56" s="26">
        <v>36788241</v>
      </c>
    </row>
    <row r="57" spans="1:4" s="23" customFormat="1" ht="41.25">
      <c r="A57" s="24" t="s">
        <v>110</v>
      </c>
      <c r="B57" s="25" t="s">
        <v>111</v>
      </c>
      <c r="C57" s="26">
        <v>13223420.17</v>
      </c>
      <c r="D57" s="26">
        <v>2223633.17</v>
      </c>
    </row>
    <row r="58" spans="1:4" s="23" customFormat="1" ht="32.25" customHeight="1">
      <c r="A58" s="19" t="s">
        <v>112</v>
      </c>
      <c r="B58" s="20" t="s">
        <v>113</v>
      </c>
      <c r="C58" s="21">
        <f>SUM(C59:C61)</f>
        <v>41910151</v>
      </c>
      <c r="D58" s="21">
        <f>SUM(D59:D61)</f>
        <v>19967394.12</v>
      </c>
    </row>
    <row r="59" spans="1:4" s="23" customFormat="1" ht="18" customHeight="1">
      <c r="A59" s="24" t="s">
        <v>114</v>
      </c>
      <c r="B59" s="25" t="s">
        <v>115</v>
      </c>
      <c r="C59" s="26">
        <v>25834000</v>
      </c>
      <c r="D59" s="26">
        <v>19220059</v>
      </c>
    </row>
    <row r="60" spans="1:4" s="22" customFormat="1" ht="27">
      <c r="A60" s="24" t="s">
        <v>116</v>
      </c>
      <c r="B60" s="25" t="s">
        <v>117</v>
      </c>
      <c r="C60" s="26">
        <v>1000000</v>
      </c>
      <c r="D60" s="26">
        <v>747335.12</v>
      </c>
    </row>
    <row r="61" spans="1:4" s="23" customFormat="1" ht="118.5" customHeight="1">
      <c r="A61" s="29" t="s">
        <v>118</v>
      </c>
      <c r="B61" s="25" t="s">
        <v>119</v>
      </c>
      <c r="C61" s="26">
        <v>15076151</v>
      </c>
      <c r="D61" s="26">
        <v>0</v>
      </c>
    </row>
    <row r="62" spans="1:4" s="23" customFormat="1" ht="41.25">
      <c r="A62" s="19" t="s">
        <v>120</v>
      </c>
      <c r="B62" s="20" t="s">
        <v>121</v>
      </c>
      <c r="C62" s="21">
        <f>SUM(C63:C65)</f>
        <v>137151510.08</v>
      </c>
      <c r="D62" s="21">
        <f>SUM(D63:D65)</f>
        <v>98758661.65</v>
      </c>
    </row>
    <row r="63" spans="1:5" s="23" customFormat="1" ht="27">
      <c r="A63" s="24" t="s">
        <v>122</v>
      </c>
      <c r="B63" s="25" t="s">
        <v>123</v>
      </c>
      <c r="C63" s="26">
        <v>120500000</v>
      </c>
      <c r="D63" s="26">
        <v>90098456</v>
      </c>
      <c r="E63" s="32"/>
    </row>
    <row r="64" spans="1:4" s="23" customFormat="1" ht="41.25">
      <c r="A64" s="24" t="s">
        <v>124</v>
      </c>
      <c r="B64" s="25" t="s">
        <v>125</v>
      </c>
      <c r="C64" s="26">
        <v>3282264.82</v>
      </c>
      <c r="D64" s="26">
        <v>1809125.37</v>
      </c>
    </row>
    <row r="65" spans="1:4" s="30" customFormat="1" ht="88.5" customHeight="1">
      <c r="A65" s="29" t="s">
        <v>126</v>
      </c>
      <c r="B65" s="25" t="s">
        <v>127</v>
      </c>
      <c r="C65" s="26">
        <v>13369245.26</v>
      </c>
      <c r="D65" s="26">
        <v>6851080.28</v>
      </c>
    </row>
    <row r="66" spans="1:4" s="18" customFormat="1" ht="45" customHeight="1">
      <c r="A66" s="19" t="s">
        <v>128</v>
      </c>
      <c r="B66" s="20" t="s">
        <v>129</v>
      </c>
      <c r="C66" s="21">
        <f>SUM(C67:C68)</f>
        <v>42085000</v>
      </c>
      <c r="D66" s="21">
        <f>SUM(D67:D68)</f>
        <v>30943490.130000003</v>
      </c>
    </row>
    <row r="67" spans="1:4" s="18" customFormat="1" ht="27">
      <c r="A67" s="24" t="s">
        <v>130</v>
      </c>
      <c r="B67" s="25" t="s">
        <v>131</v>
      </c>
      <c r="C67" s="26">
        <v>5807000</v>
      </c>
      <c r="D67" s="26">
        <v>4374867.53</v>
      </c>
    </row>
    <row r="68" spans="1:4" s="18" customFormat="1" ht="27">
      <c r="A68" s="24" t="s">
        <v>132</v>
      </c>
      <c r="B68" s="25" t="s">
        <v>133</v>
      </c>
      <c r="C68" s="26">
        <v>36278000</v>
      </c>
      <c r="D68" s="26">
        <v>26568622.6</v>
      </c>
    </row>
    <row r="69" spans="1:4" s="18" customFormat="1" ht="27">
      <c r="A69" s="19" t="s">
        <v>134</v>
      </c>
      <c r="B69" s="20" t="s">
        <v>135</v>
      </c>
      <c r="C69" s="21">
        <f>SUM(C70:C71)</f>
        <v>8720000</v>
      </c>
      <c r="D69" s="21">
        <f>SUM(D70:D71)</f>
        <v>5749779</v>
      </c>
    </row>
    <row r="70" spans="1:4" s="18" customFormat="1" ht="27">
      <c r="A70" s="24" t="s">
        <v>136</v>
      </c>
      <c r="B70" s="25" t="s">
        <v>137</v>
      </c>
      <c r="C70" s="26">
        <v>650000</v>
      </c>
      <c r="D70" s="26">
        <v>602654</v>
      </c>
    </row>
    <row r="71" spans="1:4" s="18" customFormat="1" ht="27">
      <c r="A71" s="24" t="s">
        <v>138</v>
      </c>
      <c r="B71" s="25" t="s">
        <v>139</v>
      </c>
      <c r="C71" s="26">
        <v>8070000</v>
      </c>
      <c r="D71" s="26">
        <v>5147125</v>
      </c>
    </row>
    <row r="72" spans="1:4" s="18" customFormat="1" ht="27">
      <c r="A72" s="19" t="s">
        <v>140</v>
      </c>
      <c r="B72" s="20" t="s">
        <v>141</v>
      </c>
      <c r="C72" s="21">
        <f>SUM(C73:C79)</f>
        <v>158253087.78</v>
      </c>
      <c r="D72" s="21">
        <f>SUM(D73:D79)</f>
        <v>110010539.97</v>
      </c>
    </row>
    <row r="73" spans="1:4" s="18" customFormat="1" ht="27">
      <c r="A73" s="24" t="s">
        <v>142</v>
      </c>
      <c r="B73" s="25" t="s">
        <v>143</v>
      </c>
      <c r="C73" s="26">
        <v>3000000</v>
      </c>
      <c r="D73" s="26">
        <v>2252299.49</v>
      </c>
    </row>
    <row r="74" spans="1:4" s="18" customFormat="1" ht="27">
      <c r="A74" s="24" t="s">
        <v>144</v>
      </c>
      <c r="B74" s="25" t="s">
        <v>145</v>
      </c>
      <c r="C74" s="26">
        <v>12000000</v>
      </c>
      <c r="D74" s="26">
        <v>10585629</v>
      </c>
    </row>
    <row r="75" spans="1:4" s="18" customFormat="1" ht="41.25">
      <c r="A75" s="24" t="s">
        <v>146</v>
      </c>
      <c r="B75" s="25" t="s">
        <v>147</v>
      </c>
      <c r="C75" s="26">
        <v>30500000</v>
      </c>
      <c r="D75" s="26">
        <v>23000000</v>
      </c>
    </row>
    <row r="76" spans="1:4" ht="96">
      <c r="A76" s="29" t="s">
        <v>148</v>
      </c>
      <c r="B76" s="25" t="s">
        <v>149</v>
      </c>
      <c r="C76" s="26">
        <v>15539338</v>
      </c>
      <c r="D76" s="26">
        <v>340000</v>
      </c>
    </row>
    <row r="77" spans="1:4" ht="27">
      <c r="A77" s="24" t="s">
        <v>150</v>
      </c>
      <c r="B77" s="25" t="s">
        <v>151</v>
      </c>
      <c r="C77" s="26">
        <v>93338972</v>
      </c>
      <c r="D77" s="26">
        <v>70217677.48</v>
      </c>
    </row>
    <row r="78" spans="1:4" ht="41.25">
      <c r="A78" s="24" t="s">
        <v>152</v>
      </c>
      <c r="B78" s="25" t="s">
        <v>153</v>
      </c>
      <c r="C78" s="26">
        <v>97000</v>
      </c>
      <c r="D78" s="26">
        <v>61004</v>
      </c>
    </row>
    <row r="79" spans="1:4" s="18" customFormat="1" ht="82.5">
      <c r="A79" s="29" t="s">
        <v>154</v>
      </c>
      <c r="B79" s="25" t="s">
        <v>155</v>
      </c>
      <c r="C79" s="26">
        <v>3777777.78</v>
      </c>
      <c r="D79" s="26">
        <v>3553930</v>
      </c>
    </row>
    <row r="80" spans="1:4" s="18" customFormat="1" ht="27">
      <c r="A80" s="19" t="s">
        <v>156</v>
      </c>
      <c r="B80" s="20" t="s">
        <v>157</v>
      </c>
      <c r="C80" s="21">
        <f>SUM(C81,C107,C115,C117,C119)</f>
        <v>1026408651.62</v>
      </c>
      <c r="D80" s="21">
        <f>SUM(D81,D107,D115,D117,D119)</f>
        <v>730569595.7399999</v>
      </c>
    </row>
    <row r="81" spans="1:4" s="18" customFormat="1" ht="45" customHeight="1">
      <c r="A81" s="19" t="s">
        <v>158</v>
      </c>
      <c r="B81" s="20" t="s">
        <v>159</v>
      </c>
      <c r="C81" s="21">
        <f>SUM(C82:C106)</f>
        <v>954706185</v>
      </c>
      <c r="D81" s="21">
        <f>SUM(D82:D106)</f>
        <v>677514824.89</v>
      </c>
    </row>
    <row r="82" spans="1:4" s="18" customFormat="1" ht="30" customHeight="1">
      <c r="A82" s="24" t="s">
        <v>160</v>
      </c>
      <c r="B82" s="25" t="s">
        <v>161</v>
      </c>
      <c r="C82" s="26">
        <v>113682694</v>
      </c>
      <c r="D82" s="26">
        <v>64593964.53</v>
      </c>
    </row>
    <row r="83" spans="1:4" s="18" customFormat="1" ht="33" customHeight="1">
      <c r="A83" s="24" t="s">
        <v>162</v>
      </c>
      <c r="B83" s="25" t="s">
        <v>163</v>
      </c>
      <c r="C83" s="26">
        <v>8727157</v>
      </c>
      <c r="D83" s="26">
        <v>8711896.43</v>
      </c>
    </row>
    <row r="84" spans="1:4" ht="27">
      <c r="A84" s="24" t="s">
        <v>164</v>
      </c>
      <c r="B84" s="25" t="s">
        <v>165</v>
      </c>
      <c r="C84" s="26">
        <v>33613796</v>
      </c>
      <c r="D84" s="26">
        <v>25165966.73</v>
      </c>
    </row>
    <row r="85" spans="1:4" ht="27">
      <c r="A85" s="24" t="s">
        <v>166</v>
      </c>
      <c r="B85" s="25" t="s">
        <v>167</v>
      </c>
      <c r="C85" s="26">
        <v>21286004</v>
      </c>
      <c r="D85" s="26">
        <v>15786283.82</v>
      </c>
    </row>
    <row r="86" spans="1:4" ht="41.25">
      <c r="A86" s="24" t="s">
        <v>168</v>
      </c>
      <c r="B86" s="25" t="s">
        <v>169</v>
      </c>
      <c r="C86" s="26">
        <v>599149</v>
      </c>
      <c r="D86" s="26">
        <v>378668.56</v>
      </c>
    </row>
    <row r="87" spans="1:4" ht="41.25">
      <c r="A87" s="24" t="s">
        <v>170</v>
      </c>
      <c r="B87" s="25" t="s">
        <v>171</v>
      </c>
      <c r="C87" s="26">
        <v>3000000</v>
      </c>
      <c r="D87" s="26">
        <v>2040802</v>
      </c>
    </row>
    <row r="88" spans="1:4" ht="41.25">
      <c r="A88" s="24" t="s">
        <v>172</v>
      </c>
      <c r="B88" s="25" t="s">
        <v>173</v>
      </c>
      <c r="C88" s="26">
        <v>280132180</v>
      </c>
      <c r="D88" s="26">
        <v>195681402.42</v>
      </c>
    </row>
    <row r="89" spans="1:4" s="18" customFormat="1" ht="41.25">
      <c r="A89" s="24" t="s">
        <v>174</v>
      </c>
      <c r="B89" s="25" t="s">
        <v>175</v>
      </c>
      <c r="C89" s="26">
        <v>49261</v>
      </c>
      <c r="D89" s="26">
        <v>0</v>
      </c>
    </row>
    <row r="90" spans="1:4" s="18" customFormat="1" ht="69">
      <c r="A90" s="24" t="s">
        <v>176</v>
      </c>
      <c r="B90" s="25" t="s">
        <v>177</v>
      </c>
      <c r="C90" s="26">
        <v>788461</v>
      </c>
      <c r="D90" s="26">
        <v>208215.06</v>
      </c>
    </row>
    <row r="91" spans="1:4" ht="88.5" customHeight="1">
      <c r="A91" s="29" t="s">
        <v>178</v>
      </c>
      <c r="B91" s="25" t="s">
        <v>179</v>
      </c>
      <c r="C91" s="26">
        <v>39541972</v>
      </c>
      <c r="D91" s="26">
        <v>33923566.28</v>
      </c>
    </row>
    <row r="92" spans="1:4" ht="27">
      <c r="A92" s="24" t="s">
        <v>180</v>
      </c>
      <c r="B92" s="25" t="s">
        <v>181</v>
      </c>
      <c r="C92" s="26">
        <v>500000</v>
      </c>
      <c r="D92" s="26">
        <v>210050</v>
      </c>
    </row>
    <row r="93" spans="1:4" ht="60" customHeight="1">
      <c r="A93" s="24" t="s">
        <v>182</v>
      </c>
      <c r="B93" s="25" t="s">
        <v>183</v>
      </c>
      <c r="C93" s="26">
        <v>100000</v>
      </c>
      <c r="D93" s="26">
        <v>25000</v>
      </c>
    </row>
    <row r="94" spans="1:4" ht="27">
      <c r="A94" s="24" t="s">
        <v>184</v>
      </c>
      <c r="B94" s="25" t="s">
        <v>185</v>
      </c>
      <c r="C94" s="26">
        <v>650000</v>
      </c>
      <c r="D94" s="26">
        <v>533670.38</v>
      </c>
    </row>
    <row r="95" spans="1:4" ht="30" customHeight="1">
      <c r="A95" s="24" t="s">
        <v>186</v>
      </c>
      <c r="B95" s="25" t="s">
        <v>187</v>
      </c>
      <c r="C95" s="26">
        <v>5000000</v>
      </c>
      <c r="D95" s="26">
        <v>2870912.6</v>
      </c>
    </row>
    <row r="96" spans="1:4" ht="13.5">
      <c r="A96" s="24" t="s">
        <v>188</v>
      </c>
      <c r="B96" s="25" t="s">
        <v>189</v>
      </c>
      <c r="C96" s="26">
        <v>330000</v>
      </c>
      <c r="D96" s="26">
        <v>226957.5</v>
      </c>
    </row>
    <row r="97" spans="1:4" ht="45.75" customHeight="1">
      <c r="A97" s="24" t="s">
        <v>190</v>
      </c>
      <c r="B97" s="25" t="s">
        <v>191</v>
      </c>
      <c r="C97" s="26">
        <v>9500000</v>
      </c>
      <c r="D97" s="26">
        <v>7387640.31</v>
      </c>
    </row>
    <row r="98" spans="1:4" ht="27">
      <c r="A98" s="24" t="s">
        <v>192</v>
      </c>
      <c r="B98" s="25" t="s">
        <v>193</v>
      </c>
      <c r="C98" s="26">
        <v>1200000</v>
      </c>
      <c r="D98" s="26">
        <v>779390</v>
      </c>
    </row>
    <row r="99" spans="1:4" ht="30.75" customHeight="1">
      <c r="A99" s="24" t="s">
        <v>194</v>
      </c>
      <c r="B99" s="25" t="s">
        <v>195</v>
      </c>
      <c r="C99" s="26">
        <v>17956483</v>
      </c>
      <c r="D99" s="26">
        <v>11058540.2</v>
      </c>
    </row>
    <row r="100" spans="1:4" ht="41.25">
      <c r="A100" s="24" t="s">
        <v>196</v>
      </c>
      <c r="B100" s="25" t="s">
        <v>197</v>
      </c>
      <c r="C100" s="26">
        <v>2062158</v>
      </c>
      <c r="D100" s="26">
        <v>2062158</v>
      </c>
    </row>
    <row r="101" spans="1:4" s="18" customFormat="1" ht="27">
      <c r="A101" s="24" t="s">
        <v>198</v>
      </c>
      <c r="B101" s="25" t="s">
        <v>199</v>
      </c>
      <c r="C101" s="26">
        <v>171171000</v>
      </c>
      <c r="D101" s="26">
        <v>140346221.87</v>
      </c>
    </row>
    <row r="102" spans="1:4" s="18" customFormat="1" ht="41.25">
      <c r="A102" s="24" t="s">
        <v>200</v>
      </c>
      <c r="B102" s="25" t="s">
        <v>201</v>
      </c>
      <c r="C102" s="26">
        <v>32394103</v>
      </c>
      <c r="D102" s="26">
        <v>1607780</v>
      </c>
    </row>
    <row r="103" spans="1:4" ht="60.75" customHeight="1">
      <c r="A103" s="24" t="s">
        <v>202</v>
      </c>
      <c r="B103" s="25" t="s">
        <v>203</v>
      </c>
      <c r="C103" s="26">
        <v>53280861</v>
      </c>
      <c r="D103" s="26">
        <v>39984641.11</v>
      </c>
    </row>
    <row r="104" spans="1:4" s="18" customFormat="1" ht="75.75" customHeight="1">
      <c r="A104" s="29" t="s">
        <v>204</v>
      </c>
      <c r="B104" s="25" t="s">
        <v>205</v>
      </c>
      <c r="C104" s="26">
        <v>85453830</v>
      </c>
      <c r="D104" s="26">
        <v>69661617.67</v>
      </c>
    </row>
    <row r="105" spans="1:4" s="18" customFormat="1" ht="60" customHeight="1">
      <c r="A105" s="24" t="s">
        <v>206</v>
      </c>
      <c r="B105" s="25" t="s">
        <v>207</v>
      </c>
      <c r="C105" s="26">
        <v>71334308</v>
      </c>
      <c r="D105" s="26">
        <v>52480271.42</v>
      </c>
    </row>
    <row r="106" spans="1:4" s="18" customFormat="1" ht="90" customHeight="1">
      <c r="A106" s="29" t="s">
        <v>208</v>
      </c>
      <c r="B106" s="25" t="s">
        <v>209</v>
      </c>
      <c r="C106" s="26">
        <v>2352768</v>
      </c>
      <c r="D106" s="26">
        <v>1789208</v>
      </c>
    </row>
    <row r="107" spans="1:4" s="18" customFormat="1" ht="13.5">
      <c r="A107" s="19" t="s">
        <v>210</v>
      </c>
      <c r="B107" s="20" t="s">
        <v>211</v>
      </c>
      <c r="C107" s="21">
        <f>SUM(C108:C114)</f>
        <v>9152824.67</v>
      </c>
      <c r="D107" s="21">
        <f>SUM(D108:D114)</f>
        <v>4992223.8</v>
      </c>
    </row>
    <row r="108" spans="1:4" s="18" customFormat="1" ht="75" customHeight="1">
      <c r="A108" s="24" t="s">
        <v>212</v>
      </c>
      <c r="B108" s="25" t="s">
        <v>213</v>
      </c>
      <c r="C108" s="26">
        <v>3786158</v>
      </c>
      <c r="D108" s="26">
        <v>594866.6</v>
      </c>
    </row>
    <row r="109" spans="1:4" ht="27">
      <c r="A109" s="24" t="s">
        <v>214</v>
      </c>
      <c r="B109" s="25" t="s">
        <v>215</v>
      </c>
      <c r="C109" s="26">
        <v>300000</v>
      </c>
      <c r="D109" s="26">
        <v>0</v>
      </c>
    </row>
    <row r="110" spans="1:4" ht="27">
      <c r="A110" s="24" t="s">
        <v>216</v>
      </c>
      <c r="B110" s="25" t="s">
        <v>217</v>
      </c>
      <c r="C110" s="26">
        <v>1850000</v>
      </c>
      <c r="D110" s="26">
        <v>1643234.85</v>
      </c>
    </row>
    <row r="111" spans="1:4" ht="27">
      <c r="A111" s="24" t="s">
        <v>218</v>
      </c>
      <c r="B111" s="25" t="s">
        <v>219</v>
      </c>
      <c r="C111" s="26">
        <v>1200000</v>
      </c>
      <c r="D111" s="26">
        <v>986666.68</v>
      </c>
    </row>
    <row r="112" spans="1:4" ht="27">
      <c r="A112" s="24" t="s">
        <v>220</v>
      </c>
      <c r="B112" s="25" t="s">
        <v>221</v>
      </c>
      <c r="C112" s="26">
        <v>200000</v>
      </c>
      <c r="D112" s="26">
        <v>33000</v>
      </c>
    </row>
    <row r="113" spans="1:4" s="18" customFormat="1" ht="27">
      <c r="A113" s="24" t="s">
        <v>222</v>
      </c>
      <c r="B113" s="25" t="s">
        <v>223</v>
      </c>
      <c r="C113" s="26">
        <v>150000</v>
      </c>
      <c r="D113" s="26">
        <v>67789</v>
      </c>
    </row>
    <row r="114" spans="1:4" s="18" customFormat="1" ht="41.25">
      <c r="A114" s="24" t="s">
        <v>224</v>
      </c>
      <c r="B114" s="25" t="s">
        <v>225</v>
      </c>
      <c r="C114" s="26">
        <v>1666666.67</v>
      </c>
      <c r="D114" s="26">
        <v>1666666.67</v>
      </c>
    </row>
    <row r="115" spans="1:4" s="18" customFormat="1" ht="13.5">
      <c r="A115" s="19" t="s">
        <v>226</v>
      </c>
      <c r="B115" s="20" t="s">
        <v>227</v>
      </c>
      <c r="C115" s="21">
        <f>SUM(C116)</f>
        <v>10980000</v>
      </c>
      <c r="D115" s="21">
        <f>SUM(D116)</f>
        <v>8160834.55</v>
      </c>
    </row>
    <row r="116" spans="1:4" s="18" customFormat="1" ht="27">
      <c r="A116" s="24" t="s">
        <v>228</v>
      </c>
      <c r="B116" s="25" t="s">
        <v>229</v>
      </c>
      <c r="C116" s="26">
        <v>10980000</v>
      </c>
      <c r="D116" s="26">
        <v>8160834.55</v>
      </c>
    </row>
    <row r="117" spans="1:4" s="18" customFormat="1" ht="13.5">
      <c r="A117" s="19" t="s">
        <v>230</v>
      </c>
      <c r="B117" s="20" t="s">
        <v>231</v>
      </c>
      <c r="C117" s="21">
        <f>SUM(C118)</f>
        <v>16269680.7</v>
      </c>
      <c r="D117" s="21">
        <f>SUM(D118)</f>
        <v>16269680.7</v>
      </c>
    </row>
    <row r="118" spans="1:4" s="18" customFormat="1" ht="27">
      <c r="A118" s="24" t="s">
        <v>232</v>
      </c>
      <c r="B118" s="25" t="s">
        <v>233</v>
      </c>
      <c r="C118" s="26">
        <v>16269680.7</v>
      </c>
      <c r="D118" s="26">
        <v>16269680.7</v>
      </c>
    </row>
    <row r="119" spans="1:4" s="18" customFormat="1" ht="44.25" customHeight="1">
      <c r="A119" s="19" t="s">
        <v>234</v>
      </c>
      <c r="B119" s="20" t="s">
        <v>235</v>
      </c>
      <c r="C119" s="21">
        <f>SUM(C120:C121)</f>
        <v>35299961.25</v>
      </c>
      <c r="D119" s="21">
        <f>SUM(D120:D121)</f>
        <v>23632031.8</v>
      </c>
    </row>
    <row r="120" spans="1:4" s="18" customFormat="1" ht="27">
      <c r="A120" s="24" t="s">
        <v>236</v>
      </c>
      <c r="B120" s="25" t="s">
        <v>237</v>
      </c>
      <c r="C120" s="26">
        <v>22414291</v>
      </c>
      <c r="D120" s="26">
        <v>14512042.32</v>
      </c>
    </row>
    <row r="121" spans="1:4" ht="41.25">
      <c r="A121" s="24" t="s">
        <v>238</v>
      </c>
      <c r="B121" s="25" t="s">
        <v>239</v>
      </c>
      <c r="C121" s="26">
        <v>12885670.25</v>
      </c>
      <c r="D121" s="26">
        <v>9119989.48</v>
      </c>
    </row>
    <row r="122" spans="1:4" s="18" customFormat="1" ht="27">
      <c r="A122" s="19" t="s">
        <v>240</v>
      </c>
      <c r="B122" s="20" t="s">
        <v>241</v>
      </c>
      <c r="C122" s="21">
        <f>SUM(C123:C135)</f>
        <v>732075335.81</v>
      </c>
      <c r="D122" s="21">
        <f>SUM(D123:D135)</f>
        <v>439124585.46999997</v>
      </c>
    </row>
    <row r="123" spans="1:4" s="18" customFormat="1" ht="27">
      <c r="A123" s="24" t="s">
        <v>242</v>
      </c>
      <c r="B123" s="25" t="s">
        <v>243</v>
      </c>
      <c r="C123" s="26">
        <v>42965264.59</v>
      </c>
      <c r="D123" s="26">
        <v>7089724.58</v>
      </c>
    </row>
    <row r="124" spans="1:4" s="18" customFormat="1" ht="27">
      <c r="A124" s="24" t="s">
        <v>244</v>
      </c>
      <c r="B124" s="25" t="s">
        <v>245</v>
      </c>
      <c r="C124" s="26">
        <v>10000000</v>
      </c>
      <c r="D124" s="26">
        <v>118850</v>
      </c>
    </row>
    <row r="125" spans="1:256" s="18" customFormat="1" ht="41.25">
      <c r="A125" s="24" t="s">
        <v>246</v>
      </c>
      <c r="B125" s="25" t="s">
        <v>247</v>
      </c>
      <c r="C125" s="26">
        <v>26800000</v>
      </c>
      <c r="D125" s="26">
        <v>15908273.67</v>
      </c>
      <c r="IV125" s="33"/>
    </row>
    <row r="126" spans="1:4" ht="27">
      <c r="A126" s="24" t="s">
        <v>248</v>
      </c>
      <c r="B126" s="25" t="s">
        <v>249</v>
      </c>
      <c r="C126" s="26">
        <v>259654810.2</v>
      </c>
      <c r="D126" s="26">
        <v>189742691.62</v>
      </c>
    </row>
    <row r="127" spans="1:4" s="18" customFormat="1" ht="27">
      <c r="A127" s="24" t="s">
        <v>250</v>
      </c>
      <c r="B127" s="25" t="s">
        <v>251</v>
      </c>
      <c r="C127" s="26">
        <v>26695576.8</v>
      </c>
      <c r="D127" s="26">
        <v>11668207</v>
      </c>
    </row>
    <row r="128" spans="1:4" ht="50.25">
      <c r="A128" s="24" t="s">
        <v>252</v>
      </c>
      <c r="B128" s="25" t="s">
        <v>253</v>
      </c>
      <c r="C128" s="26">
        <v>10239350</v>
      </c>
      <c r="D128" s="26">
        <v>0</v>
      </c>
    </row>
    <row r="129" spans="1:4" ht="26.25">
      <c r="A129" s="24" t="s">
        <v>254</v>
      </c>
      <c r="B129" s="25" t="s">
        <v>255</v>
      </c>
      <c r="C129" s="26">
        <v>23141324.86</v>
      </c>
      <c r="D129" s="26">
        <v>14444144.61</v>
      </c>
    </row>
    <row r="130" spans="1:4" ht="62.25">
      <c r="A130" s="24" t="s">
        <v>256</v>
      </c>
      <c r="B130" s="25" t="s">
        <v>257</v>
      </c>
      <c r="C130" s="26">
        <v>12000000</v>
      </c>
      <c r="D130" s="26"/>
    </row>
    <row r="131" spans="1:4" s="18" customFormat="1" ht="38.25">
      <c r="A131" s="24" t="s">
        <v>258</v>
      </c>
      <c r="B131" s="25" t="s">
        <v>259</v>
      </c>
      <c r="C131" s="26">
        <v>68649885.72</v>
      </c>
      <c r="D131" s="26">
        <v>0</v>
      </c>
    </row>
    <row r="132" spans="1:4" s="18" customFormat="1" ht="74.25">
      <c r="A132" s="29" t="s">
        <v>260</v>
      </c>
      <c r="B132" s="25" t="s">
        <v>261</v>
      </c>
      <c r="C132" s="26">
        <v>24312070</v>
      </c>
      <c r="D132" s="26">
        <v>14888759.41</v>
      </c>
    </row>
    <row r="133" spans="1:4" s="18" customFormat="1" ht="103.5" customHeight="1">
      <c r="A133" s="29" t="s">
        <v>262</v>
      </c>
      <c r="B133" s="25" t="s">
        <v>263</v>
      </c>
      <c r="C133" s="26">
        <v>120308377.6</v>
      </c>
      <c r="D133" s="26">
        <v>114074531.02</v>
      </c>
    </row>
    <row r="134" spans="1:4" s="18" customFormat="1" ht="50.25">
      <c r="A134" s="29" t="s">
        <v>264</v>
      </c>
      <c r="B134" s="34" t="s">
        <v>265</v>
      </c>
      <c r="C134" s="26">
        <v>60000000</v>
      </c>
      <c r="D134" s="26">
        <v>60000000</v>
      </c>
    </row>
    <row r="135" spans="1:4" s="18" customFormat="1" ht="62.25">
      <c r="A135" s="24" t="s">
        <v>266</v>
      </c>
      <c r="B135" s="25" t="s">
        <v>267</v>
      </c>
      <c r="C135" s="26">
        <v>47308676.04</v>
      </c>
      <c r="D135" s="26">
        <v>11189403.56</v>
      </c>
    </row>
    <row r="136" spans="1:4" s="18" customFormat="1" ht="45.75" customHeight="1">
      <c r="A136" s="19" t="s">
        <v>268</v>
      </c>
      <c r="B136" s="20" t="s">
        <v>269</v>
      </c>
      <c r="C136" s="21">
        <f>SUM(C137:C141)</f>
        <v>75100000</v>
      </c>
      <c r="D136" s="21">
        <f>SUM(D137:D141)</f>
        <v>51253899.88</v>
      </c>
    </row>
    <row r="137" spans="1:4" ht="13.5">
      <c r="A137" s="24" t="s">
        <v>270</v>
      </c>
      <c r="B137" s="25" t="s">
        <v>271</v>
      </c>
      <c r="C137" s="26">
        <v>300000</v>
      </c>
      <c r="D137" s="26">
        <v>0</v>
      </c>
    </row>
    <row r="138" spans="1:4" s="18" customFormat="1" ht="27">
      <c r="A138" s="24" t="s">
        <v>272</v>
      </c>
      <c r="B138" s="25" t="s">
        <v>273</v>
      </c>
      <c r="C138" s="26">
        <v>9000000</v>
      </c>
      <c r="D138" s="26">
        <v>6835479.88</v>
      </c>
    </row>
    <row r="139" spans="1:4" s="18" customFormat="1" ht="27">
      <c r="A139" s="24" t="s">
        <v>274</v>
      </c>
      <c r="B139" s="25" t="s">
        <v>275</v>
      </c>
      <c r="C139" s="26">
        <v>61600000</v>
      </c>
      <c r="D139" s="26">
        <v>42578400</v>
      </c>
    </row>
    <row r="140" spans="1:4" s="18" customFormat="1" ht="27">
      <c r="A140" s="24" t="s">
        <v>276</v>
      </c>
      <c r="B140" s="25" t="s">
        <v>277</v>
      </c>
      <c r="C140" s="26">
        <v>4000000</v>
      </c>
      <c r="D140" s="26">
        <v>1840020</v>
      </c>
    </row>
    <row r="141" spans="1:4" s="18" customFormat="1" ht="27">
      <c r="A141" s="24" t="s">
        <v>278</v>
      </c>
      <c r="B141" s="25" t="s">
        <v>279</v>
      </c>
      <c r="C141" s="26">
        <v>200000</v>
      </c>
      <c r="D141" s="26">
        <v>0</v>
      </c>
    </row>
    <row r="142" spans="1:4" s="18" customFormat="1" ht="48" customHeight="1">
      <c r="A142" s="19" t="s">
        <v>280</v>
      </c>
      <c r="B142" s="20" t="s">
        <v>281</v>
      </c>
      <c r="C142" s="21">
        <f>SUM(C143:C147)</f>
        <v>16519140.75</v>
      </c>
      <c r="D142" s="21">
        <f>SUM(D143:D147)</f>
        <v>7014690.79</v>
      </c>
    </row>
    <row r="143" spans="1:4" ht="43.5" customHeight="1">
      <c r="A143" s="24" t="s">
        <v>282</v>
      </c>
      <c r="B143" s="25" t="s">
        <v>283</v>
      </c>
      <c r="C143" s="26">
        <v>300000</v>
      </c>
      <c r="D143" s="26">
        <v>0</v>
      </c>
    </row>
    <row r="144" spans="1:4" s="18" customFormat="1" ht="13.5">
      <c r="A144" s="24" t="s">
        <v>284</v>
      </c>
      <c r="B144" s="25" t="s">
        <v>285</v>
      </c>
      <c r="C144" s="26">
        <v>13217790.75</v>
      </c>
      <c r="D144" s="26">
        <v>5388717.93</v>
      </c>
    </row>
    <row r="145" spans="1:4" s="18" customFormat="1" ht="72.75" customHeight="1">
      <c r="A145" s="24" t="s">
        <v>286</v>
      </c>
      <c r="B145" s="25" t="s">
        <v>287</v>
      </c>
      <c r="C145" s="26">
        <v>1350</v>
      </c>
      <c r="D145" s="26">
        <v>0</v>
      </c>
    </row>
    <row r="146" spans="1:4" s="18" customFormat="1" ht="13.5">
      <c r="A146" s="24" t="s">
        <v>288</v>
      </c>
      <c r="B146" s="25" t="s">
        <v>289</v>
      </c>
      <c r="C146" s="26">
        <v>2000000</v>
      </c>
      <c r="D146" s="26">
        <v>1625972.86</v>
      </c>
    </row>
    <row r="147" spans="1:4" s="18" customFormat="1" ht="13.5">
      <c r="A147" s="24" t="s">
        <v>290</v>
      </c>
      <c r="B147" s="25" t="s">
        <v>291</v>
      </c>
      <c r="C147" s="26">
        <v>1000000</v>
      </c>
      <c r="D147" s="26">
        <v>0</v>
      </c>
    </row>
    <row r="148" spans="1:4" s="18" customFormat="1" ht="29.25" customHeight="1">
      <c r="A148" s="19" t="s">
        <v>292</v>
      </c>
      <c r="B148" s="20" t="s">
        <v>293</v>
      </c>
      <c r="C148" s="21">
        <f>SUM(C149,C154,C157,C161)</f>
        <v>292055563.82</v>
      </c>
      <c r="D148" s="21">
        <f>SUM(D149,D154,D157,D161)</f>
        <v>138785912.61</v>
      </c>
    </row>
    <row r="149" spans="1:4" s="18" customFormat="1" ht="27">
      <c r="A149" s="19" t="s">
        <v>294</v>
      </c>
      <c r="B149" s="20" t="s">
        <v>295</v>
      </c>
      <c r="C149" s="21">
        <f>SUM(C150:C153)</f>
        <v>81559065.28</v>
      </c>
      <c r="D149" s="21">
        <f>SUM(D150:D153)</f>
        <v>48749662</v>
      </c>
    </row>
    <row r="150" spans="1:4" s="18" customFormat="1" ht="27">
      <c r="A150" s="24" t="s">
        <v>296</v>
      </c>
      <c r="B150" s="25" t="s">
        <v>297</v>
      </c>
      <c r="C150" s="26">
        <v>37301305.28</v>
      </c>
      <c r="D150" s="26">
        <v>20946402</v>
      </c>
    </row>
    <row r="151" spans="1:4" s="18" customFormat="1" ht="59.25" customHeight="1">
      <c r="A151" s="24" t="s">
        <v>298</v>
      </c>
      <c r="B151" s="25" t="s">
        <v>299</v>
      </c>
      <c r="C151" s="26">
        <v>3774000</v>
      </c>
      <c r="D151" s="26">
        <v>0</v>
      </c>
    </row>
    <row r="152" spans="1:4" s="18" customFormat="1" ht="30" customHeight="1">
      <c r="A152" s="24" t="s">
        <v>300</v>
      </c>
      <c r="B152" s="25" t="s">
        <v>301</v>
      </c>
      <c r="C152" s="26">
        <v>30983760</v>
      </c>
      <c r="D152" s="26">
        <v>21977790</v>
      </c>
    </row>
    <row r="153" spans="1:4" s="18" customFormat="1" ht="27">
      <c r="A153" s="24" t="s">
        <v>302</v>
      </c>
      <c r="B153" s="25" t="s">
        <v>303</v>
      </c>
      <c r="C153" s="26">
        <v>9500000</v>
      </c>
      <c r="D153" s="26">
        <v>5825470</v>
      </c>
    </row>
    <row r="154" spans="1:4" s="18" customFormat="1" ht="27">
      <c r="A154" s="19" t="s">
        <v>304</v>
      </c>
      <c r="B154" s="20" t="s">
        <v>305</v>
      </c>
      <c r="C154" s="21">
        <f>SUM(C155:C156)</f>
        <v>50126000</v>
      </c>
      <c r="D154" s="21">
        <f>SUM(D155:D156)</f>
        <v>33595850.97</v>
      </c>
    </row>
    <row r="155" spans="1:4" s="18" customFormat="1" ht="17.25" customHeight="1">
      <c r="A155" s="24" t="s">
        <v>306</v>
      </c>
      <c r="B155" s="25" t="s">
        <v>307</v>
      </c>
      <c r="C155" s="26">
        <v>45000000</v>
      </c>
      <c r="D155" s="26">
        <v>31798952</v>
      </c>
    </row>
    <row r="156" spans="1:4" s="18" customFormat="1" ht="27">
      <c r="A156" s="24" t="s">
        <v>308</v>
      </c>
      <c r="B156" s="25" t="s">
        <v>309</v>
      </c>
      <c r="C156" s="26">
        <v>5126000</v>
      </c>
      <c r="D156" s="26">
        <v>1796898.97</v>
      </c>
    </row>
    <row r="157" spans="1:4" s="18" customFormat="1" ht="27">
      <c r="A157" s="19" t="s">
        <v>310</v>
      </c>
      <c r="B157" s="20" t="s">
        <v>311</v>
      </c>
      <c r="C157" s="21">
        <f>SUM(C158:C160)</f>
        <v>82002300</v>
      </c>
      <c r="D157" s="21">
        <f>SUM(D158:D160)</f>
        <v>27848112</v>
      </c>
    </row>
    <row r="158" spans="1:4" s="18" customFormat="1" ht="77.25" customHeight="1">
      <c r="A158" s="24" t="s">
        <v>312</v>
      </c>
      <c r="B158" s="35" t="s">
        <v>313</v>
      </c>
      <c r="C158" s="26">
        <v>614000</v>
      </c>
      <c r="D158" s="26">
        <v>614000</v>
      </c>
    </row>
    <row r="159" spans="1:4" s="18" customFormat="1" ht="27">
      <c r="A159" s="24" t="s">
        <v>314</v>
      </c>
      <c r="B159" s="25" t="s">
        <v>315</v>
      </c>
      <c r="C159" s="26">
        <v>79888300</v>
      </c>
      <c r="D159" s="26">
        <v>25902252</v>
      </c>
    </row>
    <row r="160" spans="1:4" s="18" customFormat="1" ht="27">
      <c r="A160" s="24" t="s">
        <v>316</v>
      </c>
      <c r="B160" s="25" t="s">
        <v>317</v>
      </c>
      <c r="C160" s="26">
        <v>1500000</v>
      </c>
      <c r="D160" s="26">
        <v>1331860</v>
      </c>
    </row>
    <row r="161" spans="1:4" s="18" customFormat="1" ht="13.5">
      <c r="A161" s="19" t="s">
        <v>318</v>
      </c>
      <c r="B161" s="20" t="s">
        <v>319</v>
      </c>
      <c r="C161" s="21">
        <f>SUM(C162:C164)</f>
        <v>78368198.54</v>
      </c>
      <c r="D161" s="21">
        <f>SUM(D162:D164)</f>
        <v>28592287.64</v>
      </c>
    </row>
    <row r="162" spans="1:4" s="18" customFormat="1" ht="13.5">
      <c r="A162" s="24" t="s">
        <v>320</v>
      </c>
      <c r="B162" s="25" t="s">
        <v>321</v>
      </c>
      <c r="C162" s="26">
        <v>73868198.54</v>
      </c>
      <c r="D162" s="26">
        <v>25701648.02</v>
      </c>
    </row>
    <row r="163" spans="1:4" ht="27">
      <c r="A163" s="24" t="s">
        <v>322</v>
      </c>
      <c r="B163" s="25" t="s">
        <v>323</v>
      </c>
      <c r="C163" s="26">
        <v>2000000</v>
      </c>
      <c r="D163" s="26">
        <v>1509683.22</v>
      </c>
    </row>
    <row r="164" spans="1:4" s="18" customFormat="1" ht="27">
      <c r="A164" s="24" t="s">
        <v>324</v>
      </c>
      <c r="B164" s="25" t="s">
        <v>325</v>
      </c>
      <c r="C164" s="26">
        <v>2500000</v>
      </c>
      <c r="D164" s="26">
        <v>1380956.4</v>
      </c>
    </row>
    <row r="165" spans="1:4" s="18" customFormat="1" ht="41.25">
      <c r="A165" s="19" t="s">
        <v>326</v>
      </c>
      <c r="B165" s="20" t="s">
        <v>327</v>
      </c>
      <c r="C165" s="21">
        <f>SUM(C166:C176)</f>
        <v>178762047.68</v>
      </c>
      <c r="D165" s="21">
        <f>SUM(D166:D176)</f>
        <v>12350743.18</v>
      </c>
    </row>
    <row r="166" spans="1:4" s="18" customFormat="1" ht="13.5">
      <c r="A166" s="24" t="s">
        <v>328</v>
      </c>
      <c r="B166" s="25" t="s">
        <v>329</v>
      </c>
      <c r="C166" s="26">
        <v>2087128</v>
      </c>
      <c r="D166" s="26">
        <v>0</v>
      </c>
    </row>
    <row r="167" spans="1:4" s="18" customFormat="1" ht="75" customHeight="1">
      <c r="A167" s="29" t="s">
        <v>330</v>
      </c>
      <c r="B167" s="25" t="s">
        <v>331</v>
      </c>
      <c r="C167" s="26">
        <v>40348436.39</v>
      </c>
      <c r="D167" s="26">
        <v>0</v>
      </c>
    </row>
    <row r="168" spans="1:4" s="18" customFormat="1" ht="41.25">
      <c r="A168" s="24" t="s">
        <v>332</v>
      </c>
      <c r="B168" s="25" t="s">
        <v>333</v>
      </c>
      <c r="C168" s="26">
        <v>4492524.29</v>
      </c>
      <c r="D168" s="26">
        <v>292963.2</v>
      </c>
    </row>
    <row r="169" spans="1:4" s="18" customFormat="1" ht="31.5" customHeight="1">
      <c r="A169" s="24" t="s">
        <v>334</v>
      </c>
      <c r="B169" s="25" t="s">
        <v>335</v>
      </c>
      <c r="C169" s="26">
        <v>1912872</v>
      </c>
      <c r="D169" s="26">
        <v>0</v>
      </c>
    </row>
    <row r="170" spans="1:4" s="18" customFormat="1" ht="27">
      <c r="A170" s="24" t="s">
        <v>336</v>
      </c>
      <c r="B170" s="25" t="s">
        <v>337</v>
      </c>
      <c r="C170" s="26">
        <v>218525.05</v>
      </c>
      <c r="D170" s="26">
        <v>0</v>
      </c>
    </row>
    <row r="171" spans="1:4" s="18" customFormat="1" ht="27">
      <c r="A171" s="24" t="s">
        <v>338</v>
      </c>
      <c r="B171" s="25" t="s">
        <v>339</v>
      </c>
      <c r="C171" s="26">
        <v>3000000</v>
      </c>
      <c r="D171" s="26">
        <v>0</v>
      </c>
    </row>
    <row r="172" spans="1:4" s="18" customFormat="1" ht="27">
      <c r="A172" s="29" t="s">
        <v>340</v>
      </c>
      <c r="B172" s="25">
        <v>1001410000</v>
      </c>
      <c r="C172" s="26">
        <v>9676666.67</v>
      </c>
      <c r="D172" s="26">
        <v>0</v>
      </c>
    </row>
    <row r="173" spans="1:4" s="18" customFormat="1" ht="26.25">
      <c r="A173" s="29" t="s">
        <v>341</v>
      </c>
      <c r="B173" s="25">
        <v>1001510000</v>
      </c>
      <c r="C173" s="26">
        <v>7200000</v>
      </c>
      <c r="D173" s="26">
        <v>0</v>
      </c>
    </row>
    <row r="174" spans="1:4" s="18" customFormat="1" ht="27">
      <c r="A174" s="24" t="s">
        <v>342</v>
      </c>
      <c r="B174" s="25" t="s">
        <v>343</v>
      </c>
      <c r="C174" s="26">
        <v>307393</v>
      </c>
      <c r="D174" s="26">
        <v>144325.09</v>
      </c>
    </row>
    <row r="175" spans="1:4" s="18" customFormat="1" ht="61.5" customHeight="1">
      <c r="A175" s="24" t="s">
        <v>344</v>
      </c>
      <c r="B175" s="25" t="s">
        <v>345</v>
      </c>
      <c r="C175" s="26">
        <v>46657466.96</v>
      </c>
      <c r="D175" s="26">
        <v>3770261.37</v>
      </c>
    </row>
    <row r="176" spans="1:4" s="18" customFormat="1" ht="73.5" customHeight="1">
      <c r="A176" s="24" t="s">
        <v>346</v>
      </c>
      <c r="B176" s="25" t="s">
        <v>347</v>
      </c>
      <c r="C176" s="26">
        <v>62861035.32</v>
      </c>
      <c r="D176" s="26">
        <v>8143193.52</v>
      </c>
    </row>
    <row r="177" spans="1:4" s="18" customFormat="1" ht="41.25">
      <c r="A177" s="19" t="s">
        <v>348</v>
      </c>
      <c r="B177" s="20" t="s">
        <v>349</v>
      </c>
      <c r="C177" s="21">
        <f>SUM(C178,C181)</f>
        <v>35703000</v>
      </c>
      <c r="D177" s="21">
        <f>SUM(D178,D181)</f>
        <v>22892450.86</v>
      </c>
    </row>
    <row r="178" spans="1:4" s="18" customFormat="1" ht="27">
      <c r="A178" s="19" t="s">
        <v>350</v>
      </c>
      <c r="B178" s="20" t="s">
        <v>351</v>
      </c>
      <c r="C178" s="21">
        <f>SUM(C179:C180)</f>
        <v>33003000</v>
      </c>
      <c r="D178" s="21">
        <f>SUM(D179:D180)</f>
        <v>21439126.06</v>
      </c>
    </row>
    <row r="179" spans="1:4" ht="54.75">
      <c r="A179" s="24" t="s">
        <v>352</v>
      </c>
      <c r="B179" s="25" t="s">
        <v>353</v>
      </c>
      <c r="C179" s="26">
        <v>32173000</v>
      </c>
      <c r="D179" s="26">
        <v>20895509.52</v>
      </c>
    </row>
    <row r="180" spans="1:4" s="18" customFormat="1" ht="27">
      <c r="A180" s="24" t="s">
        <v>354</v>
      </c>
      <c r="B180" s="25" t="s">
        <v>355</v>
      </c>
      <c r="C180" s="26">
        <v>830000</v>
      </c>
      <c r="D180" s="26">
        <v>543616.54</v>
      </c>
    </row>
    <row r="181" spans="1:4" s="18" customFormat="1" ht="46.5" customHeight="1">
      <c r="A181" s="19" t="s">
        <v>356</v>
      </c>
      <c r="B181" s="20" t="s">
        <v>357</v>
      </c>
      <c r="C181" s="21">
        <f>SUM(C182:C186)</f>
        <v>2700000</v>
      </c>
      <c r="D181" s="21">
        <f>SUM(D182:D186)</f>
        <v>1453324.7999999998</v>
      </c>
    </row>
    <row r="182" spans="1:4" s="18" customFormat="1" ht="27">
      <c r="A182" s="24" t="s">
        <v>358</v>
      </c>
      <c r="B182" s="25" t="s">
        <v>359</v>
      </c>
      <c r="C182" s="26">
        <v>800000</v>
      </c>
      <c r="D182" s="26">
        <v>653146.62</v>
      </c>
    </row>
    <row r="183" spans="1:4" s="18" customFormat="1" ht="27">
      <c r="A183" s="24" t="s">
        <v>360</v>
      </c>
      <c r="B183" s="25" t="s">
        <v>361</v>
      </c>
      <c r="C183" s="26">
        <v>800000</v>
      </c>
      <c r="D183" s="26">
        <v>52186.18</v>
      </c>
    </row>
    <row r="184" spans="1:4" s="18" customFormat="1" ht="27">
      <c r="A184" s="24" t="s">
        <v>362</v>
      </c>
      <c r="B184" s="25" t="s">
        <v>363</v>
      </c>
      <c r="C184" s="26">
        <v>250000</v>
      </c>
      <c r="D184" s="26">
        <v>0</v>
      </c>
    </row>
    <row r="185" spans="1:4" s="18" customFormat="1" ht="27">
      <c r="A185" s="24" t="s">
        <v>364</v>
      </c>
      <c r="B185" s="25" t="s">
        <v>365</v>
      </c>
      <c r="C185" s="26">
        <v>150000</v>
      </c>
      <c r="D185" s="26">
        <v>47992</v>
      </c>
    </row>
    <row r="186" spans="1:4" s="18" customFormat="1" ht="41.25">
      <c r="A186" s="24" t="s">
        <v>366</v>
      </c>
      <c r="B186" s="25" t="s">
        <v>367</v>
      </c>
      <c r="C186" s="26">
        <v>700000</v>
      </c>
      <c r="D186" s="26">
        <v>700000</v>
      </c>
    </row>
    <row r="187" spans="1:4" s="18" customFormat="1" ht="47.25" customHeight="1">
      <c r="A187" s="19" t="s">
        <v>368</v>
      </c>
      <c r="B187" s="20" t="s">
        <v>369</v>
      </c>
      <c r="C187" s="21">
        <f>SUM(C188,C192)</f>
        <v>23558627.09</v>
      </c>
      <c r="D187" s="21">
        <f>SUM(D188,D192)</f>
        <v>12312500</v>
      </c>
    </row>
    <row r="188" spans="1:4" s="18" customFormat="1" ht="27">
      <c r="A188" s="19" t="s">
        <v>370</v>
      </c>
      <c r="B188" s="20" t="s">
        <v>371</v>
      </c>
      <c r="C188" s="21">
        <f>SUM(C189:C191)</f>
        <v>3158627.09</v>
      </c>
      <c r="D188" s="21">
        <f>SUM(D189:D191)</f>
        <v>0</v>
      </c>
    </row>
    <row r="189" spans="1:4" s="18" customFormat="1" ht="41.25">
      <c r="A189" s="24" t="s">
        <v>372</v>
      </c>
      <c r="B189" s="25" t="s">
        <v>373</v>
      </c>
      <c r="C189" s="26">
        <v>1300000</v>
      </c>
      <c r="D189" s="26">
        <v>0</v>
      </c>
    </row>
    <row r="190" spans="1:4" s="18" customFormat="1" ht="73.5" customHeight="1">
      <c r="A190" s="29" t="s">
        <v>374</v>
      </c>
      <c r="B190" s="25" t="s">
        <v>375</v>
      </c>
      <c r="C190" s="26">
        <v>1758627.09</v>
      </c>
      <c r="D190" s="26">
        <v>0</v>
      </c>
    </row>
    <row r="191" spans="1:4" s="18" customFormat="1" ht="41.25">
      <c r="A191" s="24" t="s">
        <v>376</v>
      </c>
      <c r="B191" s="25" t="s">
        <v>377</v>
      </c>
      <c r="C191" s="26">
        <v>100000</v>
      </c>
      <c r="D191" s="26">
        <v>0</v>
      </c>
    </row>
    <row r="192" spans="1:4" s="18" customFormat="1" ht="27">
      <c r="A192" s="19" t="s">
        <v>378</v>
      </c>
      <c r="B192" s="20" t="s">
        <v>379</v>
      </c>
      <c r="C192" s="21">
        <f>SUM(C193:C195)</f>
        <v>20400000</v>
      </c>
      <c r="D192" s="21">
        <f>SUM(D193:D195)</f>
        <v>12312500</v>
      </c>
    </row>
    <row r="193" spans="1:4" s="18" customFormat="1" ht="41.25">
      <c r="A193" s="24" t="s">
        <v>380</v>
      </c>
      <c r="B193" s="25" t="s">
        <v>381</v>
      </c>
      <c r="C193" s="26">
        <v>1500000</v>
      </c>
      <c r="D193" s="26">
        <v>0</v>
      </c>
    </row>
    <row r="194" spans="1:4" s="18" customFormat="1" ht="27">
      <c r="A194" s="24" t="s">
        <v>382</v>
      </c>
      <c r="B194" s="25" t="s">
        <v>383</v>
      </c>
      <c r="C194" s="26">
        <v>10100000</v>
      </c>
      <c r="D194" s="26">
        <v>7012500</v>
      </c>
    </row>
    <row r="195" spans="1:4" s="18" customFormat="1" ht="117" customHeight="1">
      <c r="A195" s="29" t="s">
        <v>384</v>
      </c>
      <c r="B195" s="25" t="s">
        <v>385</v>
      </c>
      <c r="C195" s="26">
        <v>8800000</v>
      </c>
      <c r="D195" s="26">
        <v>5300000</v>
      </c>
    </row>
    <row r="196" spans="1:4" s="18" customFormat="1" ht="43.5" customHeight="1">
      <c r="A196" s="19" t="s">
        <v>386</v>
      </c>
      <c r="B196" s="20" t="s">
        <v>387</v>
      </c>
      <c r="C196" s="21">
        <f>SUM(C197,C203)</f>
        <v>45112645.12</v>
      </c>
      <c r="D196" s="21">
        <f>SUM(D197,D203)</f>
        <v>24637405.59</v>
      </c>
    </row>
    <row r="197" spans="1:4" s="18" customFormat="1" ht="27">
      <c r="A197" s="19" t="s">
        <v>388</v>
      </c>
      <c r="B197" s="20" t="s">
        <v>389</v>
      </c>
      <c r="C197" s="21">
        <f>SUM(C198:C202)</f>
        <v>7030392.8</v>
      </c>
      <c r="D197" s="21">
        <f>SUM(D198:D202)</f>
        <v>685380.65</v>
      </c>
    </row>
    <row r="198" spans="1:4" s="18" customFormat="1" ht="27">
      <c r="A198" s="24" t="s">
        <v>390</v>
      </c>
      <c r="B198" s="25" t="s">
        <v>391</v>
      </c>
      <c r="C198" s="26">
        <v>300910.51</v>
      </c>
      <c r="D198" s="26">
        <v>210957.44</v>
      </c>
    </row>
    <row r="199" spans="1:4" s="18" customFormat="1" ht="54.75">
      <c r="A199" s="24" t="s">
        <v>392</v>
      </c>
      <c r="B199" s="25" t="s">
        <v>393</v>
      </c>
      <c r="C199" s="26">
        <v>1503018.89</v>
      </c>
      <c r="D199" s="26">
        <v>0</v>
      </c>
    </row>
    <row r="200" spans="1:4" s="18" customFormat="1" ht="55.5" customHeight="1">
      <c r="A200" s="24" t="s">
        <v>394</v>
      </c>
      <c r="B200" s="25" t="s">
        <v>395</v>
      </c>
      <c r="C200" s="26">
        <v>287875.96</v>
      </c>
      <c r="D200" s="26">
        <v>0</v>
      </c>
    </row>
    <row r="201" spans="1:4" s="18" customFormat="1" ht="41.25">
      <c r="A201" s="24" t="s">
        <v>396</v>
      </c>
      <c r="B201" s="25" t="s">
        <v>397</v>
      </c>
      <c r="C201" s="26">
        <v>230000</v>
      </c>
      <c r="D201" s="26">
        <v>65220</v>
      </c>
    </row>
    <row r="202" spans="1:4" s="18" customFormat="1" ht="27">
      <c r="A202" s="24" t="s">
        <v>398</v>
      </c>
      <c r="B202" s="25" t="s">
        <v>399</v>
      </c>
      <c r="C202" s="26">
        <v>4708587.44</v>
      </c>
      <c r="D202" s="26">
        <v>409203.21</v>
      </c>
    </row>
    <row r="203" spans="1:4" s="18" customFormat="1" ht="48.75" customHeight="1">
      <c r="A203" s="19" t="s">
        <v>400</v>
      </c>
      <c r="B203" s="20" t="s">
        <v>401</v>
      </c>
      <c r="C203" s="21">
        <f>SUM(C204:C208)</f>
        <v>38082252.32</v>
      </c>
      <c r="D203" s="21">
        <f>SUM(D204:D208)</f>
        <v>23952024.94</v>
      </c>
    </row>
    <row r="204" spans="1:4" s="18" customFormat="1" ht="80.25" customHeight="1">
      <c r="A204" s="29" t="s">
        <v>402</v>
      </c>
      <c r="B204" s="25" t="s">
        <v>403</v>
      </c>
      <c r="C204" s="26">
        <v>5780.1</v>
      </c>
      <c r="D204" s="26">
        <v>0</v>
      </c>
    </row>
    <row r="205" spans="1:4" s="18" customFormat="1" ht="78.75" customHeight="1">
      <c r="A205" s="29" t="s">
        <v>404</v>
      </c>
      <c r="B205" s="25" t="s">
        <v>405</v>
      </c>
      <c r="C205" s="26">
        <v>283209.5</v>
      </c>
      <c r="D205" s="26">
        <v>113283.8</v>
      </c>
    </row>
    <row r="206" spans="1:4" s="18" customFormat="1" ht="91.5" customHeight="1">
      <c r="A206" s="29" t="s">
        <v>406</v>
      </c>
      <c r="B206" s="25" t="s">
        <v>407</v>
      </c>
      <c r="C206" s="26">
        <v>16666.67</v>
      </c>
      <c r="D206" s="26">
        <v>0</v>
      </c>
    </row>
    <row r="207" spans="1:4" s="18" customFormat="1" ht="60" customHeight="1">
      <c r="A207" s="24" t="s">
        <v>408</v>
      </c>
      <c r="B207" s="25" t="s">
        <v>409</v>
      </c>
      <c r="C207" s="26">
        <v>36994607</v>
      </c>
      <c r="D207" s="26">
        <v>23238991.8</v>
      </c>
    </row>
    <row r="208" spans="1:4" s="18" customFormat="1" ht="54.75">
      <c r="A208" s="24" t="s">
        <v>410</v>
      </c>
      <c r="B208" s="25" t="s">
        <v>411</v>
      </c>
      <c r="C208" s="26">
        <v>781989.05</v>
      </c>
      <c r="D208" s="26">
        <v>599749.34</v>
      </c>
    </row>
    <row r="209" spans="1:4" s="18" customFormat="1" ht="33" customHeight="1">
      <c r="A209" s="19" t="s">
        <v>412</v>
      </c>
      <c r="B209" s="20" t="s">
        <v>413</v>
      </c>
      <c r="C209" s="21">
        <f>SUM(C210:C213)</f>
        <v>35224522.330000006</v>
      </c>
      <c r="D209" s="21">
        <f>SUM(D210:D213)</f>
        <v>22528660.18</v>
      </c>
    </row>
    <row r="210" spans="1:4" s="18" customFormat="1" ht="63" customHeight="1">
      <c r="A210" s="24" t="s">
        <v>414</v>
      </c>
      <c r="B210" s="25" t="s">
        <v>415</v>
      </c>
      <c r="C210" s="26">
        <v>1172377.17</v>
      </c>
      <c r="D210" s="26">
        <v>20634.14</v>
      </c>
    </row>
    <row r="211" spans="1:4" s="18" customFormat="1" ht="63" customHeight="1">
      <c r="A211" s="24" t="s">
        <v>416</v>
      </c>
      <c r="B211" s="25" t="s">
        <v>417</v>
      </c>
      <c r="C211" s="26">
        <v>964366.17</v>
      </c>
      <c r="D211" s="26">
        <v>0</v>
      </c>
    </row>
    <row r="212" spans="1:4" s="18" customFormat="1" ht="96">
      <c r="A212" s="29" t="s">
        <v>418</v>
      </c>
      <c r="B212" s="25" t="s">
        <v>419</v>
      </c>
      <c r="C212" s="26">
        <v>27559775.38</v>
      </c>
      <c r="D212" s="26">
        <v>22508026.04</v>
      </c>
    </row>
    <row r="213" spans="1:4" s="36" customFormat="1" ht="86.25">
      <c r="A213" s="29" t="s">
        <v>420</v>
      </c>
      <c r="B213" s="25" t="s">
        <v>421</v>
      </c>
      <c r="C213" s="26">
        <v>5528003.61</v>
      </c>
      <c r="D213" s="26">
        <v>0</v>
      </c>
    </row>
    <row r="214" spans="1:4" s="18" customFormat="1" ht="13.5">
      <c r="A214" s="19" t="s">
        <v>422</v>
      </c>
      <c r="B214" s="20" t="s">
        <v>423</v>
      </c>
      <c r="C214" s="21">
        <f>SUM(C215,C229,C232,C245,C256,C258)</f>
        <v>631552886.31</v>
      </c>
      <c r="D214" s="21">
        <f>SUM(D215,D229,D232,D245,D256,D258)</f>
        <v>425505133.07</v>
      </c>
    </row>
    <row r="215" spans="1:4" s="18" customFormat="1" ht="26.25">
      <c r="A215" s="19" t="s">
        <v>424</v>
      </c>
      <c r="B215" s="20" t="s">
        <v>425</v>
      </c>
      <c r="C215" s="21">
        <f>SUM(C216:C228)</f>
        <v>312102297</v>
      </c>
      <c r="D215" s="21">
        <f>SUM(D216:D228)</f>
        <v>222381166.94</v>
      </c>
    </row>
    <row r="216" spans="1:4" s="18" customFormat="1" ht="42.75" customHeight="1">
      <c r="A216" s="24" t="s">
        <v>426</v>
      </c>
      <c r="B216" s="25">
        <v>7010000150</v>
      </c>
      <c r="C216" s="37">
        <v>115300</v>
      </c>
      <c r="D216" s="37">
        <v>115300</v>
      </c>
    </row>
    <row r="217" spans="1:4" s="18" customFormat="1" ht="41.25" customHeight="1">
      <c r="A217" s="24" t="s">
        <v>427</v>
      </c>
      <c r="B217" s="25" t="s">
        <v>428</v>
      </c>
      <c r="C217" s="26">
        <v>2140508</v>
      </c>
      <c r="D217" s="26">
        <v>1523714</v>
      </c>
    </row>
    <row r="218" spans="1:4" s="18" customFormat="1" ht="13.5">
      <c r="A218" s="24" t="s">
        <v>429</v>
      </c>
      <c r="B218" s="25" t="s">
        <v>430</v>
      </c>
      <c r="C218" s="26">
        <v>425278</v>
      </c>
      <c r="D218" s="26">
        <v>156672.4</v>
      </c>
    </row>
    <row r="219" spans="1:4" s="18" customFormat="1" ht="27">
      <c r="A219" s="24" t="s">
        <v>431</v>
      </c>
      <c r="B219" s="25" t="s">
        <v>432</v>
      </c>
      <c r="C219" s="26">
        <v>6332157</v>
      </c>
      <c r="D219" s="26">
        <v>4660446.11</v>
      </c>
    </row>
    <row r="220" spans="1:4" s="18" customFormat="1" ht="27">
      <c r="A220" s="24" t="s">
        <v>433</v>
      </c>
      <c r="B220" s="25" t="s">
        <v>434</v>
      </c>
      <c r="C220" s="26">
        <v>34587522</v>
      </c>
      <c r="D220" s="26">
        <v>21931768.25</v>
      </c>
    </row>
    <row r="221" spans="1:4" s="18" customFormat="1" ht="27">
      <c r="A221" s="24" t="s">
        <v>435</v>
      </c>
      <c r="B221" s="25" t="s">
        <v>436</v>
      </c>
      <c r="C221" s="26">
        <v>13559000</v>
      </c>
      <c r="D221" s="26">
        <v>9385530.85</v>
      </c>
    </row>
    <row r="222" spans="1:4" s="18" customFormat="1" ht="41.25">
      <c r="A222" s="24" t="s">
        <v>437</v>
      </c>
      <c r="B222" s="25" t="s">
        <v>438</v>
      </c>
      <c r="C222" s="26">
        <v>179281667</v>
      </c>
      <c r="D222" s="26">
        <v>131394079.74</v>
      </c>
    </row>
    <row r="223" spans="1:4" s="18" customFormat="1" ht="27">
      <c r="A223" s="24" t="s">
        <v>439</v>
      </c>
      <c r="B223" s="25" t="s">
        <v>440</v>
      </c>
      <c r="C223" s="26">
        <v>31260000</v>
      </c>
      <c r="D223" s="26">
        <v>19910602.65</v>
      </c>
    </row>
    <row r="224" spans="1:4" ht="41.25">
      <c r="A224" s="24" t="s">
        <v>441</v>
      </c>
      <c r="B224" s="25" t="s">
        <v>442</v>
      </c>
      <c r="C224" s="26">
        <v>27639500</v>
      </c>
      <c r="D224" s="26">
        <v>17909656.69</v>
      </c>
    </row>
    <row r="225" spans="1:4" ht="38.25">
      <c r="A225" s="24" t="s">
        <v>443</v>
      </c>
      <c r="B225" s="25" t="s">
        <v>444</v>
      </c>
      <c r="C225" s="26">
        <v>828047</v>
      </c>
      <c r="D225" s="26">
        <v>0</v>
      </c>
    </row>
    <row r="226" spans="1:4" ht="26.25">
      <c r="A226" s="24" t="s">
        <v>445</v>
      </c>
      <c r="B226" s="25" t="s">
        <v>446</v>
      </c>
      <c r="C226" s="26">
        <v>2007158</v>
      </c>
      <c r="D226" s="26">
        <v>2006055.66</v>
      </c>
    </row>
    <row r="227" spans="1:4" s="18" customFormat="1" ht="27">
      <c r="A227" s="24" t="s">
        <v>447</v>
      </c>
      <c r="B227" s="25" t="s">
        <v>448</v>
      </c>
      <c r="C227" s="26">
        <v>4628220</v>
      </c>
      <c r="D227" s="26">
        <v>4089400.59</v>
      </c>
    </row>
    <row r="228" spans="1:4" s="18" customFormat="1" ht="50.25">
      <c r="A228" s="24" t="s">
        <v>449</v>
      </c>
      <c r="B228" s="25" t="s">
        <v>450</v>
      </c>
      <c r="C228" s="26">
        <v>9297940</v>
      </c>
      <c r="D228" s="26">
        <v>9297940</v>
      </c>
    </row>
    <row r="229" spans="1:4" s="18" customFormat="1" ht="13.5">
      <c r="A229" s="19" t="s">
        <v>451</v>
      </c>
      <c r="B229" s="20" t="s">
        <v>452</v>
      </c>
      <c r="C229" s="21">
        <f>SUM(C230:C231)</f>
        <v>10000000</v>
      </c>
      <c r="D229" s="21">
        <f>SUM(D230:D231)</f>
        <v>0</v>
      </c>
    </row>
    <row r="230" spans="1:4" s="18" customFormat="1" ht="13.5">
      <c r="A230" s="24" t="s">
        <v>453</v>
      </c>
      <c r="B230" s="25" t="s">
        <v>454</v>
      </c>
      <c r="C230" s="26">
        <v>7200000</v>
      </c>
      <c r="D230" s="26">
        <v>0</v>
      </c>
    </row>
    <row r="231" spans="1:4" ht="45" customHeight="1">
      <c r="A231" s="24" t="s">
        <v>455</v>
      </c>
      <c r="B231" s="25" t="s">
        <v>456</v>
      </c>
      <c r="C231" s="26">
        <v>2800000</v>
      </c>
      <c r="D231" s="26">
        <v>0</v>
      </c>
    </row>
    <row r="232" spans="1:4" s="18" customFormat="1" ht="41.25">
      <c r="A232" s="19" t="s">
        <v>457</v>
      </c>
      <c r="B232" s="20" t="s">
        <v>458</v>
      </c>
      <c r="C232" s="21">
        <f>SUM(C233:C244)</f>
        <v>129772916.67</v>
      </c>
      <c r="D232" s="21">
        <f>SUM(D233:D244)</f>
        <v>91252731.95</v>
      </c>
    </row>
    <row r="233" spans="1:4" s="18" customFormat="1" ht="43.5" customHeight="1">
      <c r="A233" s="24" t="s">
        <v>459</v>
      </c>
      <c r="B233" s="25" t="s">
        <v>460</v>
      </c>
      <c r="C233" s="26">
        <v>500000</v>
      </c>
      <c r="D233" s="26">
        <v>279361.83</v>
      </c>
    </row>
    <row r="234" spans="1:4" s="18" customFormat="1" ht="45.75" customHeight="1">
      <c r="A234" s="24" t="s">
        <v>461</v>
      </c>
      <c r="B234" s="25" t="s">
        <v>462</v>
      </c>
      <c r="C234" s="26">
        <v>3600000</v>
      </c>
      <c r="D234" s="26">
        <v>1438460</v>
      </c>
    </row>
    <row r="235" spans="1:4" s="18" customFormat="1" ht="13.5">
      <c r="A235" s="24" t="s">
        <v>463</v>
      </c>
      <c r="B235" s="25" t="s">
        <v>464</v>
      </c>
      <c r="C235" s="26">
        <v>17399993.67</v>
      </c>
      <c r="D235" s="26">
        <v>12783788.43</v>
      </c>
    </row>
    <row r="236" spans="1:4" s="18" customFormat="1" ht="52.5" customHeight="1">
      <c r="A236" s="24" t="s">
        <v>465</v>
      </c>
      <c r="B236" s="25" t="s">
        <v>466</v>
      </c>
      <c r="C236" s="26">
        <v>20000000</v>
      </c>
      <c r="D236" s="26">
        <v>14500000</v>
      </c>
    </row>
    <row r="237" spans="1:4" s="18" customFormat="1" ht="13.5">
      <c r="A237" s="24" t="s">
        <v>467</v>
      </c>
      <c r="B237" s="25" t="s">
        <v>468</v>
      </c>
      <c r="C237" s="26">
        <v>74530100</v>
      </c>
      <c r="D237" s="26">
        <v>49231041.69</v>
      </c>
    </row>
    <row r="238" spans="1:4" s="18" customFormat="1" ht="47.25" customHeight="1">
      <c r="A238" s="24" t="s">
        <v>469</v>
      </c>
      <c r="B238" s="25" t="s">
        <v>470</v>
      </c>
      <c r="C238" s="26">
        <v>200000</v>
      </c>
      <c r="D238" s="26">
        <v>0</v>
      </c>
    </row>
    <row r="239" spans="1:4" s="18" customFormat="1" ht="123.75" customHeight="1">
      <c r="A239" s="29" t="s">
        <v>471</v>
      </c>
      <c r="B239" s="25" t="s">
        <v>472</v>
      </c>
      <c r="C239" s="26">
        <v>500000</v>
      </c>
      <c r="D239" s="26">
        <v>0</v>
      </c>
    </row>
    <row r="240" spans="1:4" s="18" customFormat="1" ht="52.5" customHeight="1">
      <c r="A240" s="24" t="s">
        <v>473</v>
      </c>
      <c r="B240" s="25" t="s">
        <v>474</v>
      </c>
      <c r="C240" s="26">
        <v>820000</v>
      </c>
      <c r="D240" s="26">
        <v>797257</v>
      </c>
    </row>
    <row r="241" spans="1:4" s="18" customFormat="1" ht="38.25">
      <c r="A241" s="24" t="s">
        <v>475</v>
      </c>
      <c r="B241" s="25">
        <v>7030013010</v>
      </c>
      <c r="C241" s="26">
        <v>999999</v>
      </c>
      <c r="D241" s="26">
        <v>999999</v>
      </c>
    </row>
    <row r="242" spans="1:4" s="18" customFormat="1" ht="50.25">
      <c r="A242" s="24" t="s">
        <v>476</v>
      </c>
      <c r="B242" s="25">
        <v>7030013011</v>
      </c>
      <c r="C242" s="26">
        <v>5500000</v>
      </c>
      <c r="D242" s="26">
        <v>5500000</v>
      </c>
    </row>
    <row r="243" spans="1:4" s="18" customFormat="1" ht="28.5" customHeight="1">
      <c r="A243" s="24" t="s">
        <v>477</v>
      </c>
      <c r="B243" s="25">
        <v>7030013012</v>
      </c>
      <c r="C243" s="26">
        <v>722824</v>
      </c>
      <c r="D243" s="26">
        <v>722824</v>
      </c>
    </row>
    <row r="244" spans="1:4" s="18" customFormat="1" ht="44.25" customHeight="1">
      <c r="A244" s="24" t="s">
        <v>478</v>
      </c>
      <c r="B244" s="25">
        <v>7030013013</v>
      </c>
      <c r="C244" s="26">
        <v>5000000</v>
      </c>
      <c r="D244" s="26">
        <v>5000000</v>
      </c>
    </row>
    <row r="245" spans="1:4" s="18" customFormat="1" ht="42.75" customHeight="1">
      <c r="A245" s="19" t="s">
        <v>479</v>
      </c>
      <c r="B245" s="20" t="s">
        <v>480</v>
      </c>
      <c r="C245" s="21">
        <f>SUM(C246:C255)</f>
        <v>110334366.64000002</v>
      </c>
      <c r="D245" s="21">
        <f>SUM(D246:D255)</f>
        <v>89819663.1</v>
      </c>
    </row>
    <row r="246" spans="1:4" s="38" customFormat="1" ht="26.25">
      <c r="A246" s="24" t="s">
        <v>481</v>
      </c>
      <c r="B246" s="25" t="s">
        <v>482</v>
      </c>
      <c r="C246" s="26">
        <v>443250</v>
      </c>
      <c r="D246" s="26">
        <v>423067.5</v>
      </c>
    </row>
    <row r="247" spans="1:4" ht="32.25" customHeight="1">
      <c r="A247" s="24" t="s">
        <v>483</v>
      </c>
      <c r="B247" s="25" t="s">
        <v>484</v>
      </c>
      <c r="C247" s="26">
        <v>38664177.99</v>
      </c>
      <c r="D247" s="26">
        <v>38664177.99</v>
      </c>
    </row>
    <row r="248" spans="1:4" ht="67.5" customHeight="1">
      <c r="A248" s="24" t="s">
        <v>485</v>
      </c>
      <c r="B248" s="25" t="s">
        <v>486</v>
      </c>
      <c r="C248" s="26">
        <v>4447390.86</v>
      </c>
      <c r="D248" s="26">
        <v>4447390.86</v>
      </c>
    </row>
    <row r="249" spans="1:4" ht="38.25">
      <c r="A249" s="24" t="s">
        <v>487</v>
      </c>
      <c r="B249" s="25" t="s">
        <v>488</v>
      </c>
      <c r="C249" s="26">
        <v>1500000</v>
      </c>
      <c r="D249" s="26">
        <v>0</v>
      </c>
    </row>
    <row r="250" spans="1:4" ht="47.25" customHeight="1">
      <c r="A250" s="24" t="s">
        <v>489</v>
      </c>
      <c r="B250" s="25" t="s">
        <v>490</v>
      </c>
      <c r="C250" s="26">
        <v>28755</v>
      </c>
      <c r="D250" s="26">
        <v>28755</v>
      </c>
    </row>
    <row r="251" spans="1:4" s="18" customFormat="1" ht="36.75" customHeight="1">
      <c r="A251" s="24" t="s">
        <v>491</v>
      </c>
      <c r="B251" s="25" t="s">
        <v>492</v>
      </c>
      <c r="C251" s="26">
        <v>62742919</v>
      </c>
      <c r="D251" s="26">
        <v>46194960</v>
      </c>
    </row>
    <row r="252" spans="1:4" s="18" customFormat="1" ht="41.25">
      <c r="A252" s="24" t="s">
        <v>493</v>
      </c>
      <c r="B252" s="25" t="s">
        <v>494</v>
      </c>
      <c r="C252" s="26">
        <v>10994</v>
      </c>
      <c r="D252" s="26">
        <v>0</v>
      </c>
    </row>
    <row r="253" spans="1:4" ht="27">
      <c r="A253" s="24" t="s">
        <v>495</v>
      </c>
      <c r="B253" s="25" t="s">
        <v>496</v>
      </c>
      <c r="C253" s="26">
        <v>1756673</v>
      </c>
      <c r="D253" s="26">
        <v>0</v>
      </c>
    </row>
    <row r="254" spans="1:4" ht="41.25">
      <c r="A254" s="24" t="s">
        <v>497</v>
      </c>
      <c r="B254" s="25" t="s">
        <v>498</v>
      </c>
      <c r="C254" s="26">
        <v>730206.79</v>
      </c>
      <c r="D254" s="26">
        <v>61311.75</v>
      </c>
    </row>
    <row r="255" spans="1:4" ht="86.25">
      <c r="A255" s="24" t="s">
        <v>499</v>
      </c>
      <c r="B255" s="25" t="s">
        <v>500</v>
      </c>
      <c r="C255" s="26">
        <v>10000</v>
      </c>
      <c r="D255" s="26">
        <v>0</v>
      </c>
    </row>
    <row r="256" spans="1:4" s="18" customFormat="1" ht="46.5" customHeight="1">
      <c r="A256" s="19" t="s">
        <v>501</v>
      </c>
      <c r="B256" s="20" t="s">
        <v>502</v>
      </c>
      <c r="C256" s="21">
        <f>SUM(C257)</f>
        <v>32100006</v>
      </c>
      <c r="D256" s="21">
        <f>SUM(D257)</f>
        <v>0</v>
      </c>
    </row>
    <row r="257" spans="1:4" ht="41.25">
      <c r="A257" s="24" t="s">
        <v>503</v>
      </c>
      <c r="B257" s="25" t="s">
        <v>504</v>
      </c>
      <c r="C257" s="26">
        <v>32100006</v>
      </c>
      <c r="D257" s="26">
        <v>0</v>
      </c>
    </row>
    <row r="258" spans="1:4" s="18" customFormat="1" ht="18" customHeight="1">
      <c r="A258" s="19" t="s">
        <v>505</v>
      </c>
      <c r="B258" s="20" t="s">
        <v>506</v>
      </c>
      <c r="C258" s="21">
        <f>SUM(C259:C265)</f>
        <v>37243300</v>
      </c>
      <c r="D258" s="21">
        <f>SUM(D259:D265)</f>
        <v>22051571.080000002</v>
      </c>
    </row>
    <row r="259" spans="1:4" ht="47.25" customHeight="1">
      <c r="A259" s="24" t="s">
        <v>507</v>
      </c>
      <c r="B259" s="25" t="s">
        <v>508</v>
      </c>
      <c r="C259" s="26">
        <v>6300000</v>
      </c>
      <c r="D259" s="26">
        <v>4253030.91</v>
      </c>
    </row>
    <row r="260" spans="1:4" ht="78" customHeight="1">
      <c r="A260" s="24" t="s">
        <v>509</v>
      </c>
      <c r="B260" s="25" t="s">
        <v>510</v>
      </c>
      <c r="C260" s="26">
        <v>27000000</v>
      </c>
      <c r="D260" s="26">
        <v>16485615.73</v>
      </c>
    </row>
    <row r="261" spans="1:4" ht="41.25">
      <c r="A261" s="24" t="s">
        <v>511</v>
      </c>
      <c r="B261" s="25" t="s">
        <v>512</v>
      </c>
      <c r="C261" s="26">
        <v>2903000</v>
      </c>
      <c r="D261" s="26">
        <v>965560</v>
      </c>
    </row>
    <row r="262" spans="1:4" ht="17.25" customHeight="1">
      <c r="A262" s="24" t="s">
        <v>513</v>
      </c>
      <c r="B262" s="25" t="s">
        <v>514</v>
      </c>
      <c r="C262" s="26">
        <v>400000</v>
      </c>
      <c r="D262" s="26">
        <v>94195</v>
      </c>
    </row>
    <row r="263" spans="1:4" ht="13.5">
      <c r="A263" s="24" t="s">
        <v>515</v>
      </c>
      <c r="B263" s="25" t="s">
        <v>516</v>
      </c>
      <c r="C263" s="26">
        <v>500000</v>
      </c>
      <c r="D263" s="26">
        <v>183520</v>
      </c>
    </row>
    <row r="264" spans="1:4" ht="65.25" customHeight="1">
      <c r="A264" s="24" t="s">
        <v>517</v>
      </c>
      <c r="B264" s="25" t="s">
        <v>518</v>
      </c>
      <c r="C264" s="26">
        <v>100000</v>
      </c>
      <c r="D264" s="26">
        <v>51049.44</v>
      </c>
    </row>
    <row r="265" spans="1:4" ht="41.25">
      <c r="A265" s="24" t="s">
        <v>519</v>
      </c>
      <c r="B265" s="25" t="s">
        <v>520</v>
      </c>
      <c r="C265" s="26">
        <v>40300</v>
      </c>
      <c r="D265" s="26">
        <v>18600</v>
      </c>
    </row>
    <row r="266" spans="1:4" s="18" customFormat="1" ht="13.5">
      <c r="A266" s="39" t="s">
        <v>521</v>
      </c>
      <c r="B266" s="39"/>
      <c r="C266" s="40">
        <f>SUM(C6,C44,C69,C72,C80,C122,C136,C142,C148,C165,C177,C187,C196,C209,C214)</f>
        <v>6301389627.459999</v>
      </c>
      <c r="D266" s="40">
        <f>SUM(D6,D44,D69,D72,D80,D122,D136,D142,D148,D165,D177,D187,D196,D209,D214)</f>
        <v>3876263516.75</v>
      </c>
    </row>
    <row r="267" spans="1:2" ht="12.75">
      <c r="A267" s="9"/>
      <c r="B267" s="41"/>
    </row>
    <row r="268" spans="1:2" ht="12.75">
      <c r="A268" s="9"/>
      <c r="B268" s="41"/>
    </row>
    <row r="269" spans="1:2" ht="12.75">
      <c r="A269" s="9"/>
      <c r="B269" s="41"/>
    </row>
    <row r="270" spans="1:2" ht="12.75">
      <c r="A270" s="9"/>
      <c r="B270" s="41"/>
    </row>
    <row r="271" spans="1:2" ht="12.75">
      <c r="A271" s="9"/>
      <c r="B271" s="41"/>
    </row>
    <row r="272" spans="1:2" ht="12.75">
      <c r="A272" s="9"/>
      <c r="B272" s="41"/>
    </row>
    <row r="273" spans="1:2" ht="12.75">
      <c r="A273" s="9"/>
      <c r="B273" s="41"/>
    </row>
    <row r="274" spans="1:2" ht="12.75">
      <c r="A274" s="9"/>
      <c r="B274" s="41"/>
    </row>
    <row r="275" spans="1:2" ht="12.75">
      <c r="A275" s="9"/>
      <c r="B275" s="41"/>
    </row>
    <row r="276" spans="1:2" ht="12.75">
      <c r="A276" s="9"/>
      <c r="B276" s="41"/>
    </row>
    <row r="277" spans="1:2" ht="12.75">
      <c r="A277" s="9"/>
      <c r="B277" s="41"/>
    </row>
    <row r="278" spans="1:2" ht="12.75">
      <c r="A278" s="9"/>
      <c r="B278" s="41"/>
    </row>
    <row r="279" spans="1:2" ht="12.75">
      <c r="A279" s="9"/>
      <c r="B279" s="41"/>
    </row>
    <row r="280" spans="1:2" ht="12.75">
      <c r="A280" s="9"/>
      <c r="B280" s="41"/>
    </row>
    <row r="281" spans="1:2" ht="12.75">
      <c r="A281" s="9"/>
      <c r="B281" s="41"/>
    </row>
    <row r="282" spans="1:2" ht="12.75">
      <c r="A282" s="9"/>
      <c r="B282" s="41"/>
    </row>
    <row r="283" spans="1:2" ht="12.75">
      <c r="A283" s="9"/>
      <c r="B283" s="41"/>
    </row>
    <row r="284" spans="1:2" ht="12.75">
      <c r="A284" s="9"/>
      <c r="B284" s="41"/>
    </row>
    <row r="285" spans="1:2" ht="12.75">
      <c r="A285" s="9"/>
      <c r="B285" s="41"/>
    </row>
    <row r="286" spans="1:2" ht="12.75">
      <c r="A286" s="9"/>
      <c r="B286" s="41"/>
    </row>
    <row r="287" spans="1:2" ht="12.75">
      <c r="A287" s="9"/>
      <c r="B287" s="41"/>
    </row>
    <row r="288" spans="1:2" ht="12.75">
      <c r="A288" s="9"/>
      <c r="B288" s="41"/>
    </row>
    <row r="289" spans="1:2" ht="12.75">
      <c r="A289" s="9"/>
      <c r="B289" s="41"/>
    </row>
    <row r="290" spans="1:2" ht="12.75">
      <c r="A290" s="9"/>
      <c r="B290" s="41"/>
    </row>
    <row r="291" spans="1:2" ht="12.75">
      <c r="A291" s="9"/>
      <c r="B291" s="41"/>
    </row>
    <row r="292" spans="1:2" ht="12.75">
      <c r="A292" s="9"/>
      <c r="B292" s="41"/>
    </row>
  </sheetData>
  <sheetProtection selectLockedCells="1" selectUnlockedCells="1"/>
  <mergeCells count="5">
    <mergeCell ref="C1:D1"/>
    <mergeCell ref="E1:H1"/>
    <mergeCell ref="C2:D2"/>
    <mergeCell ref="A3:D3"/>
    <mergeCell ref="A266:B266"/>
  </mergeCells>
  <printOptions/>
  <pageMargins left="0.9451388888888889" right="0.4097222222222222" top="0.5902777777777778" bottom="0.39305555555555555" header="0.5118055555555555" footer="0.19652777777777777"/>
  <pageSetup firstPageNumber="22" useFirstPageNumber="1" fitToHeight="0" fitToWidth="1" horizontalDpi="300" verticalDpi="300" orientation="portrait" paperSize="9"/>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2021-10-28T11:49:09Z</cp:lastPrinted>
  <dcterms:modified xsi:type="dcterms:W3CDTF">2021-11-01T11:54:15Z</dcterms:modified>
  <cp:category/>
  <cp:version/>
  <cp:contentType/>
  <cp:contentStatus/>
  <cp:revision>13</cp:revision>
</cp:coreProperties>
</file>