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 2020-2021'!$5:$5</definedName>
    <definedName name="_xlnm.Print_Area" localSheetId="0">'Расх 2020-2021'!$A$1:$K$53</definedName>
  </definedNames>
  <calcPr fullCalcOnLoad="1"/>
</workbook>
</file>

<file path=xl/sharedStrings.xml><?xml version="1.0" encoding="utf-8"?>
<sst xmlns="http://schemas.openxmlformats.org/spreadsheetml/2006/main" count="175" uniqueCount="81">
  <si>
    <t>Раздел, подраз-дел</t>
  </si>
  <si>
    <t>Целевая статья</t>
  </si>
  <si>
    <t>Вид расхо-дов</t>
  </si>
  <si>
    <t>440</t>
  </si>
  <si>
    <t>0700</t>
  </si>
  <si>
    <t>01 0 00 00000</t>
  </si>
  <si>
    <t>(руб.)</t>
  </si>
  <si>
    <t>Управление общего образования Администрации города Обнинска</t>
  </si>
  <si>
    <t>849</t>
  </si>
  <si>
    <t xml:space="preserve"> Образование</t>
  </si>
  <si>
    <t>КГРБС</t>
  </si>
  <si>
    <t>Муниципальная программа "Развитие системы образования города Обнинска"</t>
  </si>
  <si>
    <t>ВСЕГО</t>
  </si>
  <si>
    <t>Наименование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</si>
  <si>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</si>
  <si>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</si>
  <si>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Администрация (исполнительно-распорядительный орган) городского округа "Город Обнинск"</t>
  </si>
  <si>
    <t>Изменения (увеличение (+), уменьшение (-))</t>
  </si>
  <si>
    <t xml:space="preserve">Утвержденные бюджетные ассигнования на 2020 год </t>
  </si>
  <si>
    <t>Сумма на 2020 год с учетом изменений</t>
  </si>
  <si>
    <t>Дорожное хозяйство (дорожные фонды)</t>
  </si>
  <si>
    <t>Муниципальная программа "Дорожное хозяйство города Обнинска"</t>
  </si>
  <si>
    <t>06 0 00 00000</t>
  </si>
  <si>
    <t>0409</t>
  </si>
  <si>
    <t xml:space="preserve"> Национальная экономика</t>
  </si>
  <si>
    <t>0400</t>
  </si>
  <si>
    <t>Выполнение комплекса работ по ремонту автомобильных дорог</t>
  </si>
  <si>
    <t>06 0 01 10000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</si>
  <si>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</si>
  <si>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</si>
  <si>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</si>
  <si>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</si>
  <si>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 0 R1 L5000</t>
  </si>
  <si>
    <t>Муниципальная программа "Развитие культуры города Обнинска"</t>
  </si>
  <si>
    <t>02 0 00 00000</t>
  </si>
  <si>
    <t>Подпрограмма "Создание условий для развития системы образования города Обнинска"</t>
  </si>
  <si>
    <t>01 7 00 00000</t>
  </si>
  <si>
    <t>1006</t>
  </si>
  <si>
    <t>Социальное обеспечение и иные выплаты населению</t>
  </si>
  <si>
    <t>Публичные нормативные социальные выплаты гражданам</t>
  </si>
  <si>
    <t>Другие вопросы в области социальной политики</t>
  </si>
  <si>
    <t>847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</si>
  <si>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</si>
  <si>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</si>
  <si>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</si>
  <si>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</si>
  <si>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</si>
  <si>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</si>
  <si>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</si>
  <si>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Создание и развитие на территории города Обнинска распределенного детского технологического парка</t>
  </si>
  <si>
    <t>01 7 06 10000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</si>
  <si>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 ") за счет средств областного бюджета</t>
  </si>
  <si>
    <t>Общее образование</t>
  </si>
  <si>
    <t>0702</t>
  </si>
  <si>
    <t xml:space="preserve">Утвержденные бюджетные ассигнования на 2021 год </t>
  </si>
  <si>
    <t>Сумма на 2021 год с учетом изменений</t>
  </si>
  <si>
    <t>Дошкольное образование</t>
  </si>
  <si>
    <t>0701</t>
  </si>
  <si>
    <t>Образование</t>
  </si>
  <si>
    <t>Подпрограмма "Развитие дошкольного образования на территории города Обнинска"</t>
  </si>
  <si>
    <t>01 1 00 00000</t>
  </si>
  <si>
    <t>01 1 P2 52320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</si>
  <si>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</si>
  <si>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</si>
  <si>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</si>
  <si>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Общегосударственные вопросы</t>
  </si>
  <si>
    <t>0100</t>
  </si>
  <si>
    <t xml:space="preserve"> Другие общегосударственные вопросы</t>
  </si>
  <si>
    <t>0113</t>
  </si>
  <si>
    <t>Непрограммные направления расходов</t>
  </si>
  <si>
    <t>70 0 00 00000</t>
  </si>
  <si>
    <t>Прочие непрограммные направления расходов</t>
  </si>
  <si>
    <t>70 9 00 00000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</si>
  <si>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</si>
  <si>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</si>
  <si>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Иные бюджетные ассигнования</t>
  </si>
  <si>
    <t>Специальные расходы</t>
  </si>
  <si>
    <t>600</t>
  </si>
  <si>
    <t>610</t>
  </si>
  <si>
    <t>Изменения в Приложение № 9 "Ведомственная структура расходов бюджета города Обнинска на плановый период 2020 и 2021 годов"</t>
  </si>
  <si>
    <t>Приложение № 6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23.04.2019 № 02-53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</si>
</sst>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34" fillId="6" borderId="0" applyNumberFormat="0" applyBorder="0" applyAlignment="0" applyProtection="0"/>
    <xf numFmtId="0" fontId="35" fillId="0" borderId="0">
      <alignment/>
      <protection/>
    </xf>
    <xf numFmtId="0" fontId="36" fillId="23" borderId="1" applyNumberFormat="0" applyAlignment="0" applyProtection="0"/>
    <xf numFmtId="0" fontId="22" fillId="24" borderId="2" applyNumberFormat="0" applyAlignment="0" applyProtection="0"/>
    <xf numFmtId="0" fontId="35" fillId="0" borderId="0">
      <alignment/>
      <protection/>
    </xf>
    <xf numFmtId="0" fontId="2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5" fillId="3" borderId="1" applyNumberFormat="0" applyAlignment="0" applyProtection="0"/>
    <xf numFmtId="0" fontId="40" fillId="0" borderId="6" applyNumberFormat="0" applyFill="0" applyAlignment="0" applyProtection="0"/>
    <xf numFmtId="0" fontId="24" fillId="12" borderId="0" applyNumberFormat="0" applyBorder="0" applyAlignment="0" applyProtection="0"/>
    <xf numFmtId="0" fontId="35" fillId="4" borderId="7" applyNumberFormat="0" applyFont="0" applyAlignment="0" applyProtection="0"/>
    <xf numFmtId="0" fontId="16" fillId="23" borderId="8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5" fillId="0" borderId="0">
      <alignment/>
      <protection/>
    </xf>
    <xf numFmtId="0" fontId="28" fillId="0" borderId="0" applyNumberFormat="0" applyFill="0" applyBorder="0" applyAlignment="0" applyProtection="0"/>
    <xf numFmtId="0" fontId="41" fillId="25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1" fillId="0" borderId="0">
      <alignment horizontal="right"/>
      <protection/>
    </xf>
    <xf numFmtId="0" fontId="41" fillId="25" borderId="10">
      <alignment/>
      <protection/>
    </xf>
    <xf numFmtId="0" fontId="41" fillId="0" borderId="11">
      <alignment horizontal="center" vertical="center" wrapText="1"/>
      <protection/>
    </xf>
    <xf numFmtId="0" fontId="41" fillId="25" borderId="12">
      <alignment/>
      <protection/>
    </xf>
    <xf numFmtId="49" fontId="41" fillId="0" borderId="11">
      <alignment horizontal="left" vertical="top" wrapText="1" indent="2"/>
      <protection/>
    </xf>
    <xf numFmtId="49" fontId="41" fillId="0" borderId="11">
      <alignment horizontal="center" vertical="top" shrinkToFit="1"/>
      <protection/>
    </xf>
    <xf numFmtId="0" fontId="32" fillId="0" borderId="13">
      <alignment horizontal="left" wrapText="1"/>
      <protection/>
    </xf>
    <xf numFmtId="0" fontId="33" fillId="0" borderId="14">
      <alignment horizontal="left" wrapText="1" indent="2"/>
      <protection/>
    </xf>
    <xf numFmtId="0" fontId="32" fillId="0" borderId="15">
      <alignment horizontal="left" wrapText="1" indent="2"/>
      <protection/>
    </xf>
    <xf numFmtId="0" fontId="44" fillId="0" borderId="11">
      <alignment horizontal="left"/>
      <protection/>
    </xf>
    <xf numFmtId="4" fontId="44" fillId="4" borderId="11">
      <alignment horizontal="right" vertical="top" shrinkToFit="1"/>
      <protection/>
    </xf>
    <xf numFmtId="10" fontId="44" fillId="4" borderId="11">
      <alignment horizontal="right" vertical="top" shrinkToFit="1"/>
      <protection/>
    </xf>
    <xf numFmtId="0" fontId="41" fillId="25" borderId="16">
      <alignment/>
      <protection/>
    </xf>
    <xf numFmtId="0" fontId="41" fillId="0" borderId="0">
      <alignment horizontal="left" wrapText="1"/>
      <protection/>
    </xf>
    <xf numFmtId="0" fontId="44" fillId="0" borderId="11">
      <alignment vertical="top" wrapText="1"/>
      <protection/>
    </xf>
    <xf numFmtId="4" fontId="44" fillId="9" borderId="11">
      <alignment horizontal="right" vertical="top" shrinkToFit="1"/>
      <protection/>
    </xf>
    <xf numFmtId="49" fontId="32" fillId="0" borderId="17">
      <alignment horizontal="center" wrapText="1"/>
      <protection/>
    </xf>
    <xf numFmtId="49" fontId="32" fillId="0" borderId="18">
      <alignment horizontal="center" wrapText="1"/>
      <protection/>
    </xf>
    <xf numFmtId="49" fontId="32" fillId="0" borderId="19">
      <alignment horizontal="center"/>
      <protection/>
    </xf>
    <xf numFmtId="0" fontId="41" fillId="25" borderId="16">
      <alignment horizontal="center"/>
      <protection/>
    </xf>
    <xf numFmtId="0" fontId="41" fillId="25" borderId="16">
      <alignment horizontal="left"/>
      <protection/>
    </xf>
    <xf numFmtId="49" fontId="32" fillId="0" borderId="20">
      <alignment horizontal="center"/>
      <protection/>
    </xf>
    <xf numFmtId="49" fontId="32" fillId="0" borderId="21">
      <alignment horizontal="center"/>
      <protection/>
    </xf>
    <xf numFmtId="49" fontId="32" fillId="0" borderId="11">
      <alignment horizontal="center"/>
      <protection/>
    </xf>
    <xf numFmtId="49" fontId="33" fillId="0" borderId="11">
      <alignment horizontal="center"/>
      <protection/>
    </xf>
    <xf numFmtId="4" fontId="33" fillId="0" borderId="11">
      <alignment horizontal="right"/>
      <protection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3" borderId="1" applyNumberFormat="0" applyAlignment="0" applyProtection="0"/>
    <xf numFmtId="0" fontId="16" fillId="25" borderId="8" applyNumberFormat="0" applyAlignment="0" applyProtection="0"/>
    <xf numFmtId="0" fontId="17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2" fillId="24" borderId="2" applyNumberFormat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56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2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0" fillId="0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left" wrapText="1"/>
    </xf>
    <xf numFmtId="49" fontId="9" fillId="0" borderId="26" xfId="0" applyNumberFormat="1" applyFont="1" applyFill="1" applyBorder="1" applyAlignment="1">
      <alignment horizontal="center" wrapText="1"/>
    </xf>
    <xf numFmtId="49" fontId="9" fillId="0" borderId="26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4" fontId="9" fillId="0" borderId="26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4" fontId="8" fillId="0" borderId="27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 wrapText="1"/>
    </xf>
    <xf numFmtId="0" fontId="45" fillId="0" borderId="26" xfId="0" applyFont="1" applyFill="1" applyBorder="1" applyAlignment="1">
      <alignment horizontal="left" wrapText="1"/>
    </xf>
    <xf numFmtId="4" fontId="3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8" fillId="0" borderId="26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0" fontId="8" fillId="0" borderId="26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95" zoomScaleNormal="90" zoomScaleSheetLayoutView="95" zoomScalePageLayoutView="0" workbookViewId="0" topLeftCell="A1">
      <selection activeCell="D1" sqref="D1"/>
    </sheetView>
  </sheetViews>
  <sheetFormatPr defaultColWidth="8.875" defaultRowHeight="12.75"/>
  <cols>
    <col min="1" max="1" width="51.125" style="32" customWidth="1"/>
    <col min="2" max="2" width="8.625" style="32" customWidth="1"/>
    <col min="3" max="3" width="8.875" style="32" customWidth="1"/>
    <col min="4" max="4" width="16.125" style="34" customWidth="1"/>
    <col min="5" max="5" width="8.375" style="34" customWidth="1"/>
    <col min="6" max="6" width="19.00390625" style="4" customWidth="1"/>
    <col min="7" max="7" width="20.125" style="30" customWidth="1"/>
    <col min="8" max="8" width="19.625" style="30" customWidth="1"/>
    <col min="9" max="9" width="19.00390625" style="4" customWidth="1"/>
    <col min="10" max="10" width="20.125" style="30" customWidth="1"/>
    <col min="11" max="11" width="19.125" style="30" customWidth="1"/>
    <col min="12" max="16384" width="8.875" style="30" customWidth="1"/>
  </cols>
  <sheetData>
    <row r="1" spans="4:11" ht="76.5" customHeight="1">
      <c r="D1" s="35"/>
      <c r="E1" s="49"/>
      <c r="F1" s="50"/>
      <c r="G1" s="50"/>
      <c r="H1" s="51"/>
      <c r="I1" s="52" t="s">
        <v>80</v>
      </c>
      <c r="J1" s="52"/>
      <c r="K1" s="52"/>
    </row>
    <row r="3" spans="1:11" ht="39" customHeight="1">
      <c r="A3" s="53" t="s">
        <v>79</v>
      </c>
      <c r="B3" s="53"/>
      <c r="C3" s="53"/>
      <c r="D3" s="53"/>
      <c r="E3" s="54"/>
      <c r="F3" s="54"/>
      <c r="G3" s="55"/>
      <c r="H3" s="51"/>
      <c r="I3" s="51"/>
      <c r="J3" s="51"/>
      <c r="K3" s="51"/>
    </row>
    <row r="4" spans="1:11" ht="15.75">
      <c r="A4" s="15"/>
      <c r="B4" s="3"/>
      <c r="C4" s="3"/>
      <c r="D4" s="15"/>
      <c r="E4" s="15"/>
      <c r="H4" s="4"/>
      <c r="K4" s="4" t="s">
        <v>6</v>
      </c>
    </row>
    <row r="5" spans="1:11" s="31" customFormat="1" ht="57">
      <c r="A5" s="33" t="s">
        <v>13</v>
      </c>
      <c r="B5" s="5" t="s">
        <v>10</v>
      </c>
      <c r="C5" s="7" t="s">
        <v>0</v>
      </c>
      <c r="D5" s="7" t="s">
        <v>1</v>
      </c>
      <c r="E5" s="7" t="s">
        <v>2</v>
      </c>
      <c r="F5" s="6" t="s">
        <v>18</v>
      </c>
      <c r="G5" s="6" t="s">
        <v>17</v>
      </c>
      <c r="H5" s="6" t="s">
        <v>19</v>
      </c>
      <c r="I5" s="6" t="s">
        <v>54</v>
      </c>
      <c r="J5" s="6" t="s">
        <v>17</v>
      </c>
      <c r="K5" s="6" t="s">
        <v>55</v>
      </c>
    </row>
    <row r="6" spans="1:11" s="36" customFormat="1" ht="49.5">
      <c r="A6" s="17" t="s">
        <v>16</v>
      </c>
      <c r="B6" s="19" t="s">
        <v>3</v>
      </c>
      <c r="C6" s="18"/>
      <c r="D6" s="18"/>
      <c r="E6" s="18"/>
      <c r="F6" s="41">
        <v>1399935112.22</v>
      </c>
      <c r="G6" s="41">
        <f>SUM(G7,G14,G23)</f>
        <v>33316080</v>
      </c>
      <c r="H6" s="41">
        <f aca="true" t="shared" si="0" ref="H6:H53">SUM(F6:G6)</f>
        <v>1433251192.22</v>
      </c>
      <c r="I6" s="41">
        <v>1586549833.22</v>
      </c>
      <c r="J6" s="41">
        <f>SUM(J7,J14,J23)</f>
        <v>2740155</v>
      </c>
      <c r="K6" s="41">
        <f>SUM(I6:J6)</f>
        <v>1589289988.22</v>
      </c>
    </row>
    <row r="7" spans="1:11" s="36" customFormat="1" ht="16.5">
      <c r="A7" s="10" t="s">
        <v>65</v>
      </c>
      <c r="B7" s="9" t="s">
        <v>3</v>
      </c>
      <c r="C7" s="9" t="s">
        <v>66</v>
      </c>
      <c r="D7" s="18"/>
      <c r="E7" s="18"/>
      <c r="F7" s="41">
        <v>289137403</v>
      </c>
      <c r="G7" s="29">
        <f aca="true" t="shared" si="1" ref="G7:G12">G8</f>
        <v>-27000000</v>
      </c>
      <c r="H7" s="41">
        <f t="shared" si="0"/>
        <v>262137403</v>
      </c>
      <c r="I7" s="41">
        <v>305434203</v>
      </c>
      <c r="J7" s="29">
        <f aca="true" t="shared" si="2" ref="J7:J12">J8</f>
        <v>-27000000</v>
      </c>
      <c r="K7" s="41">
        <f aca="true" t="shared" si="3" ref="K7:K13">SUM(I7:J7)</f>
        <v>278434203</v>
      </c>
    </row>
    <row r="8" spans="1:11" s="36" customFormat="1" ht="16.5">
      <c r="A8" s="11" t="s">
        <v>67</v>
      </c>
      <c r="B8" s="12" t="s">
        <v>3</v>
      </c>
      <c r="C8" s="13" t="s">
        <v>68</v>
      </c>
      <c r="D8" s="18"/>
      <c r="E8" s="18"/>
      <c r="F8" s="42">
        <v>100484000</v>
      </c>
      <c r="G8" s="28">
        <f t="shared" si="1"/>
        <v>-27000000</v>
      </c>
      <c r="H8" s="42">
        <f t="shared" si="0"/>
        <v>73484000</v>
      </c>
      <c r="I8" s="42">
        <v>111130000</v>
      </c>
      <c r="J8" s="28">
        <f t="shared" si="2"/>
        <v>-27000000</v>
      </c>
      <c r="K8" s="42">
        <f t="shared" si="3"/>
        <v>84130000</v>
      </c>
    </row>
    <row r="9" spans="1:11" s="36" customFormat="1" ht="16.5">
      <c r="A9" s="47" t="s">
        <v>69</v>
      </c>
      <c r="B9" s="14" t="s">
        <v>3</v>
      </c>
      <c r="C9" s="1" t="s">
        <v>68</v>
      </c>
      <c r="D9" s="2" t="s">
        <v>70</v>
      </c>
      <c r="E9" s="18"/>
      <c r="F9" s="40">
        <v>32970000</v>
      </c>
      <c r="G9" s="24">
        <f t="shared" si="1"/>
        <v>-27000000</v>
      </c>
      <c r="H9" s="40">
        <f t="shared" si="0"/>
        <v>5970000</v>
      </c>
      <c r="I9" s="40">
        <v>33120000</v>
      </c>
      <c r="J9" s="24">
        <f t="shared" si="2"/>
        <v>-27000000</v>
      </c>
      <c r="K9" s="40">
        <f t="shared" si="3"/>
        <v>6120000</v>
      </c>
    </row>
    <row r="10" spans="1:11" s="36" customFormat="1" ht="16.5">
      <c r="A10" s="25" t="s">
        <v>71</v>
      </c>
      <c r="B10" s="14" t="s">
        <v>3</v>
      </c>
      <c r="C10" s="1" t="s">
        <v>68</v>
      </c>
      <c r="D10" s="2" t="s">
        <v>72</v>
      </c>
      <c r="E10" s="2"/>
      <c r="F10" s="24">
        <v>31200000</v>
      </c>
      <c r="G10" s="24">
        <f t="shared" si="1"/>
        <v>-27000000</v>
      </c>
      <c r="H10" s="40">
        <f t="shared" si="0"/>
        <v>4200000</v>
      </c>
      <c r="I10" s="24">
        <v>31200000</v>
      </c>
      <c r="J10" s="24">
        <f t="shared" si="2"/>
        <v>-27000000</v>
      </c>
      <c r="K10" s="40">
        <f t="shared" si="3"/>
        <v>4200000</v>
      </c>
    </row>
    <row r="11" spans="1:11" s="36" customFormat="1" ht="94.5">
      <c r="A11" s="25" t="s">
        <v>73</v>
      </c>
      <c r="B11" s="14" t="s">
        <v>3</v>
      </c>
      <c r="C11" s="1" t="s">
        <v>68</v>
      </c>
      <c r="D11" s="2" t="s">
        <v>74</v>
      </c>
      <c r="E11" s="2"/>
      <c r="F11" s="24">
        <f>F12</f>
        <v>27000000</v>
      </c>
      <c r="G11" s="24">
        <f t="shared" si="1"/>
        <v>-27000000</v>
      </c>
      <c r="H11" s="40">
        <f t="shared" si="0"/>
        <v>0</v>
      </c>
      <c r="I11" s="24">
        <f>I12</f>
        <v>27000000</v>
      </c>
      <c r="J11" s="24">
        <f t="shared" si="2"/>
        <v>-27000000</v>
      </c>
      <c r="K11" s="40">
        <f t="shared" si="3"/>
        <v>0</v>
      </c>
    </row>
    <row r="12" spans="1:11" s="36" customFormat="1" ht="16.5">
      <c r="A12" s="39" t="s">
        <v>75</v>
      </c>
      <c r="B12" s="14" t="s">
        <v>3</v>
      </c>
      <c r="C12" s="1" t="s">
        <v>68</v>
      </c>
      <c r="D12" s="2" t="s">
        <v>74</v>
      </c>
      <c r="E12" s="2">
        <v>800</v>
      </c>
      <c r="F12" s="24">
        <f>F13</f>
        <v>27000000</v>
      </c>
      <c r="G12" s="24">
        <f t="shared" si="1"/>
        <v>-27000000</v>
      </c>
      <c r="H12" s="40">
        <f t="shared" si="0"/>
        <v>0</v>
      </c>
      <c r="I12" s="24">
        <f>I13</f>
        <v>27000000</v>
      </c>
      <c r="J12" s="24">
        <f t="shared" si="2"/>
        <v>-27000000</v>
      </c>
      <c r="K12" s="40">
        <f t="shared" si="3"/>
        <v>0</v>
      </c>
    </row>
    <row r="13" spans="1:11" s="36" customFormat="1" ht="16.5">
      <c r="A13" s="25" t="s">
        <v>76</v>
      </c>
      <c r="B13" s="14" t="s">
        <v>3</v>
      </c>
      <c r="C13" s="1" t="s">
        <v>68</v>
      </c>
      <c r="D13" s="2" t="s">
        <v>74</v>
      </c>
      <c r="E13" s="2">
        <v>880</v>
      </c>
      <c r="F13" s="24">
        <v>27000000</v>
      </c>
      <c r="G13" s="24">
        <v>-27000000</v>
      </c>
      <c r="H13" s="40">
        <f t="shared" si="0"/>
        <v>0</v>
      </c>
      <c r="I13" s="24">
        <v>27000000</v>
      </c>
      <c r="J13" s="24">
        <v>-27000000</v>
      </c>
      <c r="K13" s="40">
        <f t="shared" si="3"/>
        <v>0</v>
      </c>
    </row>
    <row r="14" spans="1:11" s="31" customFormat="1" ht="15.75">
      <c r="A14" s="10" t="s">
        <v>24</v>
      </c>
      <c r="B14" s="8" t="s">
        <v>3</v>
      </c>
      <c r="C14" s="9" t="s">
        <v>25</v>
      </c>
      <c r="D14" s="16"/>
      <c r="E14" s="16"/>
      <c r="F14" s="29">
        <v>406391085.22</v>
      </c>
      <c r="G14" s="29">
        <f>G15</f>
        <v>53551740</v>
      </c>
      <c r="H14" s="41">
        <f t="shared" si="0"/>
        <v>459942825.22</v>
      </c>
      <c r="I14" s="29">
        <v>572075085.22</v>
      </c>
      <c r="J14" s="29">
        <f>J15</f>
        <v>13542515</v>
      </c>
      <c r="K14" s="41">
        <f>SUM(I14:J14)</f>
        <v>585617600.22</v>
      </c>
    </row>
    <row r="15" spans="1:11" s="31" customFormat="1" ht="15.75">
      <c r="A15" s="11" t="s">
        <v>20</v>
      </c>
      <c r="B15" s="12" t="s">
        <v>3</v>
      </c>
      <c r="C15" s="12" t="s">
        <v>23</v>
      </c>
      <c r="D15" s="16"/>
      <c r="E15" s="16"/>
      <c r="F15" s="37">
        <v>342693000</v>
      </c>
      <c r="G15" s="37">
        <f>G16</f>
        <v>53551740</v>
      </c>
      <c r="H15" s="42">
        <f t="shared" si="0"/>
        <v>396244740</v>
      </c>
      <c r="I15" s="37">
        <v>502227000</v>
      </c>
      <c r="J15" s="37">
        <f>J16</f>
        <v>13542515</v>
      </c>
      <c r="K15" s="42">
        <f>SUM(I15:J15)</f>
        <v>515769515</v>
      </c>
    </row>
    <row r="16" spans="1:11" s="31" customFormat="1" ht="31.5">
      <c r="A16" s="25" t="s">
        <v>21</v>
      </c>
      <c r="B16" s="14" t="s">
        <v>3</v>
      </c>
      <c r="C16" s="14" t="s">
        <v>23</v>
      </c>
      <c r="D16" s="2" t="s">
        <v>22</v>
      </c>
      <c r="E16" s="2"/>
      <c r="F16" s="38">
        <v>342393000</v>
      </c>
      <c r="G16" s="38">
        <f>SUM(G17,G20)</f>
        <v>53551740</v>
      </c>
      <c r="H16" s="40">
        <f t="shared" si="0"/>
        <v>395944740</v>
      </c>
      <c r="I16" s="38">
        <v>501627000</v>
      </c>
      <c r="J16" s="38">
        <f>SUM(J17,J20)</f>
        <v>13542515</v>
      </c>
      <c r="K16" s="40">
        <f aca="true" t="shared" si="4" ref="K16:K29">SUM(I16:J16)</f>
        <v>515169515</v>
      </c>
    </row>
    <row r="17" spans="1:11" s="31" customFormat="1" ht="31.5">
      <c r="A17" s="25" t="s">
        <v>26</v>
      </c>
      <c r="B17" s="14" t="s">
        <v>3</v>
      </c>
      <c r="C17" s="14" t="s">
        <v>23</v>
      </c>
      <c r="D17" s="2" t="s">
        <v>27</v>
      </c>
      <c r="E17" s="2"/>
      <c r="F17" s="38">
        <f>F18</f>
        <v>22000000</v>
      </c>
      <c r="G17" s="38">
        <f>G18</f>
        <v>-6144460</v>
      </c>
      <c r="H17" s="40">
        <f t="shared" si="0"/>
        <v>15855540</v>
      </c>
      <c r="I17" s="38">
        <f>I18</f>
        <v>37000000</v>
      </c>
      <c r="J17" s="38">
        <f>J18</f>
        <v>-4514185</v>
      </c>
      <c r="K17" s="40">
        <f t="shared" si="4"/>
        <v>32485815</v>
      </c>
    </row>
    <row r="18" spans="1:11" s="31" customFormat="1" ht="31.5">
      <c r="A18" s="39" t="s">
        <v>28</v>
      </c>
      <c r="B18" s="14" t="s">
        <v>3</v>
      </c>
      <c r="C18" s="14" t="s">
        <v>23</v>
      </c>
      <c r="D18" s="2" t="s">
        <v>27</v>
      </c>
      <c r="E18" s="1" t="s">
        <v>29</v>
      </c>
      <c r="F18" s="38">
        <f>F19</f>
        <v>22000000</v>
      </c>
      <c r="G18" s="38">
        <f>G19</f>
        <v>-6144460</v>
      </c>
      <c r="H18" s="40">
        <f t="shared" si="0"/>
        <v>15855540</v>
      </c>
      <c r="I18" s="38">
        <f>I19</f>
        <v>37000000</v>
      </c>
      <c r="J18" s="38">
        <f>J19</f>
        <v>-4514185</v>
      </c>
      <c r="K18" s="40">
        <f t="shared" si="4"/>
        <v>32485815</v>
      </c>
    </row>
    <row r="19" spans="1:11" s="31" customFormat="1" ht="47.25">
      <c r="A19" s="39" t="s">
        <v>30</v>
      </c>
      <c r="B19" s="14" t="s">
        <v>3</v>
      </c>
      <c r="C19" s="14" t="s">
        <v>23</v>
      </c>
      <c r="D19" s="2" t="s">
        <v>27</v>
      </c>
      <c r="E19" s="1" t="s">
        <v>31</v>
      </c>
      <c r="F19" s="38">
        <v>22000000</v>
      </c>
      <c r="G19" s="38">
        <v>-6144460</v>
      </c>
      <c r="H19" s="40">
        <f t="shared" si="0"/>
        <v>15855540</v>
      </c>
      <c r="I19" s="38">
        <v>37000000</v>
      </c>
      <c r="J19" s="38">
        <v>-4514185</v>
      </c>
      <c r="K19" s="40">
        <f t="shared" si="4"/>
        <v>32485815</v>
      </c>
    </row>
    <row r="20" spans="1:11" s="31" customFormat="1" ht="94.5">
      <c r="A20" s="39" t="s">
        <v>51</v>
      </c>
      <c r="B20" s="14" t="s">
        <v>3</v>
      </c>
      <c r="C20" s="14" t="s">
        <v>23</v>
      </c>
      <c r="D20" s="1" t="s">
        <v>32</v>
      </c>
      <c r="E20" s="2"/>
      <c r="F20" s="38">
        <f>F21</f>
        <v>0</v>
      </c>
      <c r="G20" s="38">
        <f>G21</f>
        <v>59696200</v>
      </c>
      <c r="H20" s="40">
        <f t="shared" si="0"/>
        <v>59696200</v>
      </c>
      <c r="I20" s="38">
        <f>I21</f>
        <v>0</v>
      </c>
      <c r="J20" s="38">
        <f>J21</f>
        <v>18056700</v>
      </c>
      <c r="K20" s="40">
        <f t="shared" si="4"/>
        <v>18056700</v>
      </c>
    </row>
    <row r="21" spans="1:11" s="31" customFormat="1" ht="31.5">
      <c r="A21" s="39" t="s">
        <v>28</v>
      </c>
      <c r="B21" s="14" t="s">
        <v>3</v>
      </c>
      <c r="C21" s="14" t="s">
        <v>23</v>
      </c>
      <c r="D21" s="1" t="s">
        <v>32</v>
      </c>
      <c r="E21" s="2">
        <v>200</v>
      </c>
      <c r="F21" s="38">
        <f>F22</f>
        <v>0</v>
      </c>
      <c r="G21" s="38">
        <f>G22</f>
        <v>59696200</v>
      </c>
      <c r="H21" s="40">
        <f t="shared" si="0"/>
        <v>59696200</v>
      </c>
      <c r="I21" s="38">
        <f>I22</f>
        <v>0</v>
      </c>
      <c r="J21" s="38">
        <f>J22</f>
        <v>18056700</v>
      </c>
      <c r="K21" s="40">
        <f t="shared" si="4"/>
        <v>18056700</v>
      </c>
    </row>
    <row r="22" spans="1:11" s="31" customFormat="1" ht="47.25">
      <c r="A22" s="39" t="s">
        <v>30</v>
      </c>
      <c r="B22" s="14" t="s">
        <v>3</v>
      </c>
      <c r="C22" s="14" t="s">
        <v>23</v>
      </c>
      <c r="D22" s="1" t="s">
        <v>32</v>
      </c>
      <c r="E22" s="2">
        <v>240</v>
      </c>
      <c r="F22" s="38"/>
      <c r="G22" s="38">
        <f>53551740+6144460</f>
        <v>59696200</v>
      </c>
      <c r="H22" s="40">
        <f t="shared" si="0"/>
        <v>59696200</v>
      </c>
      <c r="I22" s="38"/>
      <c r="J22" s="38">
        <f>13542515+4514185</f>
        <v>18056700</v>
      </c>
      <c r="K22" s="40">
        <f t="shared" si="4"/>
        <v>18056700</v>
      </c>
    </row>
    <row r="23" spans="1:11" s="31" customFormat="1" ht="15.75">
      <c r="A23" s="10" t="s">
        <v>58</v>
      </c>
      <c r="B23" s="9" t="s">
        <v>3</v>
      </c>
      <c r="C23" s="9" t="s">
        <v>4</v>
      </c>
      <c r="D23" s="16"/>
      <c r="E23" s="2"/>
      <c r="F23" s="46">
        <f aca="true" t="shared" si="5" ref="F23:G28">F24</f>
        <v>79379060</v>
      </c>
      <c r="G23" s="46">
        <f t="shared" si="5"/>
        <v>6764340</v>
      </c>
      <c r="H23" s="41">
        <f t="shared" si="0"/>
        <v>86143400</v>
      </c>
      <c r="I23" s="46">
        <f aca="true" t="shared" si="6" ref="I23:J28">I24</f>
        <v>164278750</v>
      </c>
      <c r="J23" s="46">
        <f t="shared" si="6"/>
        <v>16197640</v>
      </c>
      <c r="K23" s="41">
        <f t="shared" si="4"/>
        <v>180476390</v>
      </c>
    </row>
    <row r="24" spans="1:11" s="31" customFormat="1" ht="15.75">
      <c r="A24" s="11" t="s">
        <v>56</v>
      </c>
      <c r="B24" s="12" t="s">
        <v>3</v>
      </c>
      <c r="C24" s="13" t="s">
        <v>57</v>
      </c>
      <c r="D24" s="16"/>
      <c r="E24" s="2"/>
      <c r="F24" s="37">
        <f t="shared" si="5"/>
        <v>79379060</v>
      </c>
      <c r="G24" s="37">
        <f t="shared" si="5"/>
        <v>6764340</v>
      </c>
      <c r="H24" s="42">
        <f t="shared" si="0"/>
        <v>86143400</v>
      </c>
      <c r="I24" s="37">
        <f t="shared" si="6"/>
        <v>164278750</v>
      </c>
      <c r="J24" s="37">
        <f t="shared" si="6"/>
        <v>16197640</v>
      </c>
      <c r="K24" s="42">
        <f t="shared" si="4"/>
        <v>180476390</v>
      </c>
    </row>
    <row r="25" spans="1:11" s="31" customFormat="1" ht="31.5">
      <c r="A25" s="25" t="s">
        <v>11</v>
      </c>
      <c r="B25" s="14" t="s">
        <v>3</v>
      </c>
      <c r="C25" s="1" t="s">
        <v>57</v>
      </c>
      <c r="D25" s="2" t="s">
        <v>5</v>
      </c>
      <c r="E25" s="2"/>
      <c r="F25" s="38">
        <f t="shared" si="5"/>
        <v>79379060</v>
      </c>
      <c r="G25" s="38">
        <f t="shared" si="5"/>
        <v>6764340</v>
      </c>
      <c r="H25" s="40">
        <f t="shared" si="0"/>
        <v>86143400</v>
      </c>
      <c r="I25" s="38">
        <f t="shared" si="6"/>
        <v>164278750</v>
      </c>
      <c r="J25" s="38">
        <f t="shared" si="6"/>
        <v>16197640</v>
      </c>
      <c r="K25" s="40">
        <f t="shared" si="4"/>
        <v>180476390</v>
      </c>
    </row>
    <row r="26" spans="1:11" s="31" customFormat="1" ht="31.5">
      <c r="A26" s="26" t="s">
        <v>59</v>
      </c>
      <c r="B26" s="14" t="s">
        <v>3</v>
      </c>
      <c r="C26" s="1" t="s">
        <v>57</v>
      </c>
      <c r="D26" s="2" t="s">
        <v>60</v>
      </c>
      <c r="E26" s="2"/>
      <c r="F26" s="38">
        <f t="shared" si="5"/>
        <v>79379060</v>
      </c>
      <c r="G26" s="38">
        <f t="shared" si="5"/>
        <v>6764340</v>
      </c>
      <c r="H26" s="40">
        <f t="shared" si="0"/>
        <v>86143400</v>
      </c>
      <c r="I26" s="38">
        <f t="shared" si="6"/>
        <v>164278750</v>
      </c>
      <c r="J26" s="38">
        <f t="shared" si="6"/>
        <v>16197640</v>
      </c>
      <c r="K26" s="40">
        <f t="shared" si="4"/>
        <v>180476390</v>
      </c>
    </row>
    <row r="27" spans="1:11" s="31" customFormat="1" ht="141.75">
      <c r="A27" s="25" t="s">
        <v>64</v>
      </c>
      <c r="B27" s="14" t="s">
        <v>3</v>
      </c>
      <c r="C27" s="1" t="s">
        <v>57</v>
      </c>
      <c r="D27" s="2" t="s">
        <v>61</v>
      </c>
      <c r="E27" s="2"/>
      <c r="F27" s="38">
        <f t="shared" si="5"/>
        <v>79379060</v>
      </c>
      <c r="G27" s="38">
        <f t="shared" si="5"/>
        <v>6764340</v>
      </c>
      <c r="H27" s="40">
        <f t="shared" si="0"/>
        <v>86143400</v>
      </c>
      <c r="I27" s="38">
        <f t="shared" si="6"/>
        <v>164278750</v>
      </c>
      <c r="J27" s="38">
        <f t="shared" si="6"/>
        <v>16197640</v>
      </c>
      <c r="K27" s="40">
        <f t="shared" si="4"/>
        <v>180476390</v>
      </c>
    </row>
    <row r="28" spans="1:11" s="31" customFormat="1" ht="47.25">
      <c r="A28" s="25" t="s">
        <v>62</v>
      </c>
      <c r="B28" s="14" t="s">
        <v>3</v>
      </c>
      <c r="C28" s="1" t="s">
        <v>57</v>
      </c>
      <c r="D28" s="2" t="s">
        <v>61</v>
      </c>
      <c r="E28" s="2">
        <v>400</v>
      </c>
      <c r="F28" s="38">
        <f t="shared" si="5"/>
        <v>79379060</v>
      </c>
      <c r="G28" s="38">
        <f t="shared" si="5"/>
        <v>6764340</v>
      </c>
      <c r="H28" s="40">
        <f t="shared" si="0"/>
        <v>86143400</v>
      </c>
      <c r="I28" s="38">
        <f t="shared" si="6"/>
        <v>164278750</v>
      </c>
      <c r="J28" s="38">
        <f t="shared" si="6"/>
        <v>16197640</v>
      </c>
      <c r="K28" s="40">
        <f t="shared" si="4"/>
        <v>180476390</v>
      </c>
    </row>
    <row r="29" spans="1:11" s="31" customFormat="1" ht="15.75">
      <c r="A29" s="25" t="s">
        <v>63</v>
      </c>
      <c r="B29" s="14" t="s">
        <v>3</v>
      </c>
      <c r="C29" s="1" t="s">
        <v>57</v>
      </c>
      <c r="D29" s="2" t="s">
        <v>61</v>
      </c>
      <c r="E29" s="2">
        <v>410</v>
      </c>
      <c r="F29" s="38">
        <v>79379060</v>
      </c>
      <c r="G29" s="38">
        <v>6764340</v>
      </c>
      <c r="H29" s="40">
        <f t="shared" si="0"/>
        <v>86143400</v>
      </c>
      <c r="I29" s="38">
        <v>164278750</v>
      </c>
      <c r="J29" s="38">
        <v>16197640</v>
      </c>
      <c r="K29" s="40">
        <f t="shared" si="4"/>
        <v>180476390</v>
      </c>
    </row>
    <row r="30" spans="1:11" s="31" customFormat="1" ht="49.5">
      <c r="A30" s="17" t="s">
        <v>42</v>
      </c>
      <c r="B30" s="44">
        <v>847</v>
      </c>
      <c r="C30" s="7"/>
      <c r="D30" s="16"/>
      <c r="E30" s="16"/>
      <c r="F30" s="29">
        <v>735584102</v>
      </c>
      <c r="G30" s="29">
        <f>SUM(G31,G38)</f>
        <v>27288000</v>
      </c>
      <c r="H30" s="41">
        <f t="shared" si="0"/>
        <v>762872102</v>
      </c>
      <c r="I30" s="29">
        <v>744740227</v>
      </c>
      <c r="J30" s="29">
        <f>SUM(J31,J38)</f>
        <v>27420000</v>
      </c>
      <c r="K30" s="41">
        <f>SUM(I30:J30)</f>
        <v>772160227</v>
      </c>
    </row>
    <row r="31" spans="1:11" s="31" customFormat="1" ht="16.5">
      <c r="A31" s="10" t="s">
        <v>65</v>
      </c>
      <c r="B31" s="45">
        <v>847</v>
      </c>
      <c r="C31" s="9" t="s">
        <v>66</v>
      </c>
      <c r="D31" s="18"/>
      <c r="E31" s="18"/>
      <c r="F31" s="29">
        <v>5800000</v>
      </c>
      <c r="G31" s="29">
        <f aca="true" t="shared" si="7" ref="G31:G36">G32</f>
        <v>27000000</v>
      </c>
      <c r="H31" s="29">
        <f aca="true" t="shared" si="8" ref="H31:H37">SUM(F31:G31)</f>
        <v>32800000</v>
      </c>
      <c r="I31" s="29">
        <v>5800000</v>
      </c>
      <c r="J31" s="29">
        <f aca="true" t="shared" si="9" ref="J31:J36">J32</f>
        <v>27000000</v>
      </c>
      <c r="K31" s="29">
        <f aca="true" t="shared" si="10" ref="K31:K37">SUM(I31:J31)</f>
        <v>32800000</v>
      </c>
    </row>
    <row r="32" spans="1:11" s="31" customFormat="1" ht="16.5">
      <c r="A32" s="11" t="s">
        <v>67</v>
      </c>
      <c r="B32" s="48">
        <v>847</v>
      </c>
      <c r="C32" s="13" t="s">
        <v>68</v>
      </c>
      <c r="D32" s="18"/>
      <c r="E32" s="18"/>
      <c r="F32" s="28">
        <v>5800000</v>
      </c>
      <c r="G32" s="28">
        <f t="shared" si="7"/>
        <v>27000000</v>
      </c>
      <c r="H32" s="28">
        <f t="shared" si="8"/>
        <v>32800000</v>
      </c>
      <c r="I32" s="28">
        <v>5800000</v>
      </c>
      <c r="J32" s="28">
        <f t="shared" si="9"/>
        <v>27000000</v>
      </c>
      <c r="K32" s="28">
        <f t="shared" si="10"/>
        <v>32800000</v>
      </c>
    </row>
    <row r="33" spans="1:11" s="31" customFormat="1" ht="16.5">
      <c r="A33" s="47" t="s">
        <v>69</v>
      </c>
      <c r="B33" s="43">
        <v>847</v>
      </c>
      <c r="C33" s="1" t="s">
        <v>68</v>
      </c>
      <c r="D33" s="2" t="s">
        <v>70</v>
      </c>
      <c r="E33" s="18"/>
      <c r="F33" s="24">
        <v>5800000</v>
      </c>
      <c r="G33" s="24">
        <f t="shared" si="7"/>
        <v>27000000</v>
      </c>
      <c r="H33" s="24">
        <f t="shared" si="8"/>
        <v>32800000</v>
      </c>
      <c r="I33" s="24">
        <v>5800000</v>
      </c>
      <c r="J33" s="24">
        <f t="shared" si="9"/>
        <v>27000000</v>
      </c>
      <c r="K33" s="24">
        <f t="shared" si="10"/>
        <v>32800000</v>
      </c>
    </row>
    <row r="34" spans="1:11" s="31" customFormat="1" ht="15.75">
      <c r="A34" s="25" t="s">
        <v>71</v>
      </c>
      <c r="B34" s="43">
        <v>847</v>
      </c>
      <c r="C34" s="1" t="s">
        <v>68</v>
      </c>
      <c r="D34" s="2" t="s">
        <v>72</v>
      </c>
      <c r="E34" s="2"/>
      <c r="F34" s="24">
        <v>5800000</v>
      </c>
      <c r="G34" s="24">
        <f t="shared" si="7"/>
        <v>27000000</v>
      </c>
      <c r="H34" s="24">
        <f t="shared" si="8"/>
        <v>32800000</v>
      </c>
      <c r="I34" s="24">
        <v>5800000</v>
      </c>
      <c r="J34" s="24">
        <f t="shared" si="9"/>
        <v>27000000</v>
      </c>
      <c r="K34" s="24">
        <f t="shared" si="10"/>
        <v>32800000</v>
      </c>
    </row>
    <row r="35" spans="1:11" s="31" customFormat="1" ht="94.5">
      <c r="A35" s="25" t="s">
        <v>73</v>
      </c>
      <c r="B35" s="43">
        <v>847</v>
      </c>
      <c r="C35" s="1" t="s">
        <v>68</v>
      </c>
      <c r="D35" s="2" t="s">
        <v>74</v>
      </c>
      <c r="E35" s="2"/>
      <c r="F35" s="24">
        <f>F36</f>
        <v>0</v>
      </c>
      <c r="G35" s="24">
        <f t="shared" si="7"/>
        <v>27000000</v>
      </c>
      <c r="H35" s="24">
        <f t="shared" si="8"/>
        <v>27000000</v>
      </c>
      <c r="I35" s="24">
        <f>I36</f>
        <v>0</v>
      </c>
      <c r="J35" s="24">
        <f t="shared" si="9"/>
        <v>27000000</v>
      </c>
      <c r="K35" s="24">
        <f t="shared" si="10"/>
        <v>27000000</v>
      </c>
    </row>
    <row r="36" spans="1:11" s="31" customFormat="1" ht="47.25">
      <c r="A36" s="25" t="s">
        <v>15</v>
      </c>
      <c r="B36" s="43">
        <v>847</v>
      </c>
      <c r="C36" s="1" t="s">
        <v>68</v>
      </c>
      <c r="D36" s="2" t="s">
        <v>74</v>
      </c>
      <c r="E36" s="1" t="s">
        <v>77</v>
      </c>
      <c r="F36" s="24">
        <f>F37</f>
        <v>0</v>
      </c>
      <c r="G36" s="24">
        <f t="shared" si="7"/>
        <v>27000000</v>
      </c>
      <c r="H36" s="24">
        <f t="shared" si="8"/>
        <v>27000000</v>
      </c>
      <c r="I36" s="24">
        <f>I37</f>
        <v>0</v>
      </c>
      <c r="J36" s="24">
        <f t="shared" si="9"/>
        <v>27000000</v>
      </c>
      <c r="K36" s="24">
        <f t="shared" si="10"/>
        <v>27000000</v>
      </c>
    </row>
    <row r="37" spans="1:11" s="31" customFormat="1" ht="15.75">
      <c r="A37" s="25" t="s">
        <v>14</v>
      </c>
      <c r="B37" s="43">
        <v>847</v>
      </c>
      <c r="C37" s="1" t="s">
        <v>68</v>
      </c>
      <c r="D37" s="2" t="s">
        <v>74</v>
      </c>
      <c r="E37" s="1" t="s">
        <v>78</v>
      </c>
      <c r="F37" s="24">
        <v>0</v>
      </c>
      <c r="G37" s="24">
        <v>27000000</v>
      </c>
      <c r="H37" s="24">
        <f t="shared" si="8"/>
        <v>27000000</v>
      </c>
      <c r="I37" s="24">
        <v>0</v>
      </c>
      <c r="J37" s="24">
        <v>27000000</v>
      </c>
      <c r="K37" s="24">
        <f t="shared" si="10"/>
        <v>27000000</v>
      </c>
    </row>
    <row r="38" spans="1:11" s="31" customFormat="1" ht="15.75">
      <c r="A38" s="10" t="s">
        <v>43</v>
      </c>
      <c r="B38" s="45">
        <v>847</v>
      </c>
      <c r="C38" s="9" t="s">
        <v>44</v>
      </c>
      <c r="D38" s="2"/>
      <c r="E38" s="16"/>
      <c r="F38" s="29">
        <v>729784102</v>
      </c>
      <c r="G38" s="29">
        <f>G39</f>
        <v>288000</v>
      </c>
      <c r="H38" s="46">
        <f>H39</f>
        <v>288000</v>
      </c>
      <c r="I38" s="29">
        <v>738940227</v>
      </c>
      <c r="J38" s="29">
        <f>J39</f>
        <v>420000</v>
      </c>
      <c r="K38" s="41">
        <f aca="true" t="shared" si="11" ref="K38:K44">SUM(I38:J38)</f>
        <v>739360227</v>
      </c>
    </row>
    <row r="39" spans="1:11" s="31" customFormat="1" ht="31.5">
      <c r="A39" s="11" t="s">
        <v>40</v>
      </c>
      <c r="B39" s="12" t="s">
        <v>41</v>
      </c>
      <c r="C39" s="13" t="s">
        <v>37</v>
      </c>
      <c r="D39" s="2"/>
      <c r="E39" s="16"/>
      <c r="F39" s="28">
        <v>37285992</v>
      </c>
      <c r="G39" s="28">
        <f aca="true" t="shared" si="12" ref="G39:G51">G40</f>
        <v>288000</v>
      </c>
      <c r="H39" s="37">
        <f>H40</f>
        <v>288000</v>
      </c>
      <c r="I39" s="28">
        <v>37440992</v>
      </c>
      <c r="J39" s="28">
        <f aca="true" t="shared" si="13" ref="J39:J51">J40</f>
        <v>420000</v>
      </c>
      <c r="K39" s="42">
        <f t="shared" si="11"/>
        <v>37860992</v>
      </c>
    </row>
    <row r="40" spans="1:11" ht="31.5">
      <c r="A40" s="25" t="s">
        <v>33</v>
      </c>
      <c r="B40" s="43">
        <v>847</v>
      </c>
      <c r="C40" s="1" t="s">
        <v>37</v>
      </c>
      <c r="D40" s="2" t="s">
        <v>34</v>
      </c>
      <c r="E40" s="2"/>
      <c r="F40" s="24">
        <f>F41</f>
        <v>0</v>
      </c>
      <c r="G40" s="24">
        <f t="shared" si="12"/>
        <v>288000</v>
      </c>
      <c r="H40" s="40">
        <f t="shared" si="0"/>
        <v>288000</v>
      </c>
      <c r="I40" s="24">
        <f>I41</f>
        <v>0</v>
      </c>
      <c r="J40" s="24">
        <f t="shared" si="13"/>
        <v>420000</v>
      </c>
      <c r="K40" s="40">
        <f t="shared" si="11"/>
        <v>420000</v>
      </c>
    </row>
    <row r="41" spans="1:11" s="31" customFormat="1" ht="47.25">
      <c r="A41" s="25" t="s">
        <v>45</v>
      </c>
      <c r="B41" s="43">
        <v>847</v>
      </c>
      <c r="C41" s="1" t="s">
        <v>37</v>
      </c>
      <c r="D41" s="2" t="s">
        <v>46</v>
      </c>
      <c r="E41" s="2"/>
      <c r="F41" s="24">
        <f>F42</f>
        <v>0</v>
      </c>
      <c r="G41" s="24">
        <f t="shared" si="12"/>
        <v>288000</v>
      </c>
      <c r="H41" s="40">
        <f t="shared" si="0"/>
        <v>288000</v>
      </c>
      <c r="I41" s="24">
        <f>I42</f>
        <v>0</v>
      </c>
      <c r="J41" s="24">
        <f t="shared" si="13"/>
        <v>420000</v>
      </c>
      <c r="K41" s="40">
        <f t="shared" si="11"/>
        <v>420000</v>
      </c>
    </row>
    <row r="42" spans="1:11" s="31" customFormat="1" ht="47.25">
      <c r="A42" s="26" t="s">
        <v>47</v>
      </c>
      <c r="B42" s="43">
        <v>847</v>
      </c>
      <c r="C42" s="1" t="s">
        <v>37</v>
      </c>
      <c r="D42" s="2" t="s">
        <v>48</v>
      </c>
      <c r="E42" s="2"/>
      <c r="F42" s="24">
        <f>F43</f>
        <v>0</v>
      </c>
      <c r="G42" s="24">
        <f t="shared" si="12"/>
        <v>288000</v>
      </c>
      <c r="H42" s="40">
        <f t="shared" si="0"/>
        <v>288000</v>
      </c>
      <c r="I42" s="24">
        <f>I43</f>
        <v>0</v>
      </c>
      <c r="J42" s="24">
        <f t="shared" si="13"/>
        <v>420000</v>
      </c>
      <c r="K42" s="40">
        <f t="shared" si="11"/>
        <v>420000</v>
      </c>
    </row>
    <row r="43" spans="1:11" s="31" customFormat="1" ht="21" customHeight="1">
      <c r="A43" s="25" t="s">
        <v>38</v>
      </c>
      <c r="B43" s="43">
        <v>847</v>
      </c>
      <c r="C43" s="1" t="s">
        <v>37</v>
      </c>
      <c r="D43" s="2" t="s">
        <v>48</v>
      </c>
      <c r="E43" s="2">
        <v>300</v>
      </c>
      <c r="F43" s="24">
        <f>F44</f>
        <v>0</v>
      </c>
      <c r="G43" s="24">
        <f t="shared" si="12"/>
        <v>288000</v>
      </c>
      <c r="H43" s="40">
        <f t="shared" si="0"/>
        <v>288000</v>
      </c>
      <c r="I43" s="24">
        <f>I44</f>
        <v>0</v>
      </c>
      <c r="J43" s="24">
        <f t="shared" si="13"/>
        <v>420000</v>
      </c>
      <c r="K43" s="40">
        <f t="shared" si="11"/>
        <v>420000</v>
      </c>
    </row>
    <row r="44" spans="1:11" ht="31.5">
      <c r="A44" s="25" t="s">
        <v>39</v>
      </c>
      <c r="B44" s="43">
        <v>847</v>
      </c>
      <c r="C44" s="1" t="s">
        <v>37</v>
      </c>
      <c r="D44" s="2" t="s">
        <v>48</v>
      </c>
      <c r="E44" s="2">
        <v>310</v>
      </c>
      <c r="F44" s="24"/>
      <c r="G44" s="24">
        <v>288000</v>
      </c>
      <c r="H44" s="40">
        <f t="shared" si="0"/>
        <v>288000</v>
      </c>
      <c r="I44" s="24"/>
      <c r="J44" s="24">
        <v>420000</v>
      </c>
      <c r="K44" s="40">
        <f t="shared" si="11"/>
        <v>420000</v>
      </c>
    </row>
    <row r="45" spans="1:11" ht="33">
      <c r="A45" s="17" t="s">
        <v>7</v>
      </c>
      <c r="B45" s="19" t="s">
        <v>8</v>
      </c>
      <c r="C45" s="7"/>
      <c r="D45" s="2"/>
      <c r="E45" s="2"/>
      <c r="F45" s="29">
        <v>1495130416</v>
      </c>
      <c r="G45" s="29">
        <f t="shared" si="12"/>
        <v>10000000</v>
      </c>
      <c r="H45" s="41">
        <f aca="true" t="shared" si="14" ref="H45:H52">SUM(F45:G45)</f>
        <v>1505130416</v>
      </c>
      <c r="I45" s="29">
        <v>1555166596</v>
      </c>
      <c r="J45" s="29">
        <f t="shared" si="13"/>
        <v>0</v>
      </c>
      <c r="K45" s="41">
        <f aca="true" t="shared" si="15" ref="K45:K52">SUM(I45:J45)</f>
        <v>1555166596</v>
      </c>
    </row>
    <row r="46" spans="1:11" ht="15.75">
      <c r="A46" s="10" t="s">
        <v>9</v>
      </c>
      <c r="B46" s="8" t="s">
        <v>8</v>
      </c>
      <c r="C46" s="9" t="s">
        <v>4</v>
      </c>
      <c r="D46" s="2"/>
      <c r="E46" s="2"/>
      <c r="F46" s="29">
        <v>1472951336</v>
      </c>
      <c r="G46" s="29">
        <f>G47</f>
        <v>10000000</v>
      </c>
      <c r="H46" s="41">
        <f t="shared" si="14"/>
        <v>1482951336</v>
      </c>
      <c r="I46" s="29">
        <v>1532987516</v>
      </c>
      <c r="J46" s="29">
        <f>J47</f>
        <v>0</v>
      </c>
      <c r="K46" s="41">
        <f t="shared" si="15"/>
        <v>1532987516</v>
      </c>
    </row>
    <row r="47" spans="1:11" ht="15.75">
      <c r="A47" s="11" t="s">
        <v>52</v>
      </c>
      <c r="B47" s="12" t="s">
        <v>8</v>
      </c>
      <c r="C47" s="13" t="s">
        <v>53</v>
      </c>
      <c r="D47" s="2"/>
      <c r="E47" s="2"/>
      <c r="F47" s="28">
        <v>812819600</v>
      </c>
      <c r="G47" s="28">
        <f t="shared" si="12"/>
        <v>10000000</v>
      </c>
      <c r="H47" s="42">
        <f t="shared" si="14"/>
        <v>822819600</v>
      </c>
      <c r="I47" s="28">
        <v>841919600</v>
      </c>
      <c r="J47" s="28">
        <f t="shared" si="13"/>
        <v>0</v>
      </c>
      <c r="K47" s="42">
        <f t="shared" si="15"/>
        <v>841919600</v>
      </c>
    </row>
    <row r="48" spans="1:11" ht="31.5">
      <c r="A48" s="25" t="s">
        <v>11</v>
      </c>
      <c r="B48" s="14" t="s">
        <v>8</v>
      </c>
      <c r="C48" s="1" t="s">
        <v>53</v>
      </c>
      <c r="D48" s="2" t="s">
        <v>5</v>
      </c>
      <c r="E48" s="2"/>
      <c r="F48" s="24">
        <v>812819600</v>
      </c>
      <c r="G48" s="24">
        <f t="shared" si="12"/>
        <v>10000000</v>
      </c>
      <c r="H48" s="40">
        <f t="shared" si="14"/>
        <v>822819600</v>
      </c>
      <c r="I48" s="24">
        <v>841919600</v>
      </c>
      <c r="J48" s="24">
        <f t="shared" si="13"/>
        <v>0</v>
      </c>
      <c r="K48" s="40">
        <f t="shared" si="15"/>
        <v>841919600</v>
      </c>
    </row>
    <row r="49" spans="1:11" ht="31.5">
      <c r="A49" s="26" t="s">
        <v>35</v>
      </c>
      <c r="B49" s="14" t="s">
        <v>8</v>
      </c>
      <c r="C49" s="1" t="s">
        <v>53</v>
      </c>
      <c r="D49" s="2" t="s">
        <v>36</v>
      </c>
      <c r="E49" s="2"/>
      <c r="F49" s="24"/>
      <c r="G49" s="24">
        <f t="shared" si="12"/>
        <v>10000000</v>
      </c>
      <c r="H49" s="40">
        <f t="shared" si="14"/>
        <v>10000000</v>
      </c>
      <c r="I49" s="24"/>
      <c r="J49" s="24">
        <f t="shared" si="13"/>
        <v>0</v>
      </c>
      <c r="K49" s="40">
        <f t="shared" si="15"/>
        <v>0</v>
      </c>
    </row>
    <row r="50" spans="1:11" ht="47.25">
      <c r="A50" s="26" t="s">
        <v>49</v>
      </c>
      <c r="B50" s="14" t="s">
        <v>8</v>
      </c>
      <c r="C50" s="1" t="s">
        <v>53</v>
      </c>
      <c r="D50" s="2" t="s">
        <v>50</v>
      </c>
      <c r="E50" s="2"/>
      <c r="F50" s="24">
        <f>F51</f>
        <v>0</v>
      </c>
      <c r="G50" s="24">
        <f t="shared" si="12"/>
        <v>10000000</v>
      </c>
      <c r="H50" s="40">
        <f t="shared" si="14"/>
        <v>10000000</v>
      </c>
      <c r="I50" s="24">
        <f>I51</f>
        <v>0</v>
      </c>
      <c r="J50" s="24">
        <f t="shared" si="13"/>
        <v>0</v>
      </c>
      <c r="K50" s="40">
        <f t="shared" si="15"/>
        <v>0</v>
      </c>
    </row>
    <row r="51" spans="1:11" ht="47.25">
      <c r="A51" s="25" t="s">
        <v>15</v>
      </c>
      <c r="B51" s="14" t="s">
        <v>8</v>
      </c>
      <c r="C51" s="1" t="s">
        <v>53</v>
      </c>
      <c r="D51" s="2" t="s">
        <v>50</v>
      </c>
      <c r="E51" s="2">
        <v>600</v>
      </c>
      <c r="F51" s="24">
        <f>F52</f>
        <v>0</v>
      </c>
      <c r="G51" s="24">
        <f t="shared" si="12"/>
        <v>10000000</v>
      </c>
      <c r="H51" s="40">
        <f t="shared" si="14"/>
        <v>10000000</v>
      </c>
      <c r="I51" s="24">
        <f>I52</f>
        <v>0</v>
      </c>
      <c r="J51" s="24">
        <f t="shared" si="13"/>
        <v>0</v>
      </c>
      <c r="K51" s="40">
        <f t="shared" si="15"/>
        <v>0</v>
      </c>
    </row>
    <row r="52" spans="1:11" ht="15.75">
      <c r="A52" s="25" t="s">
        <v>14</v>
      </c>
      <c r="B52" s="14" t="s">
        <v>8</v>
      </c>
      <c r="C52" s="1" t="s">
        <v>53</v>
      </c>
      <c r="D52" s="2" t="s">
        <v>50</v>
      </c>
      <c r="E52" s="2">
        <v>610</v>
      </c>
      <c r="F52" s="24"/>
      <c r="G52" s="24">
        <v>10000000</v>
      </c>
      <c r="H52" s="40">
        <f t="shared" si="14"/>
        <v>10000000</v>
      </c>
      <c r="I52" s="24"/>
      <c r="J52" s="24"/>
      <c r="K52" s="40">
        <f t="shared" si="15"/>
        <v>0</v>
      </c>
    </row>
    <row r="53" spans="1:11" s="22" customFormat="1" ht="16.5">
      <c r="A53" s="20" t="s">
        <v>12</v>
      </c>
      <c r="B53" s="21"/>
      <c r="C53" s="21"/>
      <c r="D53" s="23"/>
      <c r="E53" s="21"/>
      <c r="F53" s="27">
        <v>4060476630.22</v>
      </c>
      <c r="G53" s="27">
        <f>SUM(G45,G30,G6)</f>
        <v>70604080</v>
      </c>
      <c r="H53" s="27">
        <f t="shared" si="0"/>
        <v>4131080710.22</v>
      </c>
      <c r="I53" s="27">
        <v>4349038656.22</v>
      </c>
      <c r="J53" s="27">
        <f>SUM(J45,J30,J6)</f>
        <v>30160155</v>
      </c>
      <c r="K53" s="27">
        <f>SUM(I53:J53)</f>
        <v>4379198811.22</v>
      </c>
    </row>
  </sheetData>
  <sheetProtection/>
  <mergeCells count="3">
    <mergeCell ref="E1:H1"/>
    <mergeCell ref="I1:K1"/>
    <mergeCell ref="A3:K3"/>
  </mergeCells>
  <printOptions/>
  <pageMargins left="0.45" right="0.24" top="0.62" bottom="0.32" header="0.17" footer="0.16"/>
  <pageSetup firstPageNumber="68" useFirstPageNumber="1" fitToHeight="0" fitToWidth="1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2019-04-15T11:19:26Z</cp:lastPrinted>
  <dcterms:created xsi:type="dcterms:W3CDTF">2014-07-22T10:08:58Z</dcterms:created>
  <dcterms:modified xsi:type="dcterms:W3CDTF">2019-04-19T06:27:13Z</dcterms:modified>
  <cp:category/>
  <cp:version/>
  <cp:contentType/>
  <cp:contentStatus/>
</cp:coreProperties>
</file>